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sna\AppData\Local\Microsoft\Windows\INetCache\Content.Outlook\PON31I3H\"/>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5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E280" i="9" s="1"/>
  <c r="B280" i="9" s="1"/>
  <c r="G280" i="9"/>
  <c r="F280" i="9"/>
  <c r="H279" i="9"/>
  <c r="G279" i="9"/>
  <c r="F279" i="9"/>
  <c r="E279" i="9"/>
  <c r="B279" i="9" s="1"/>
  <c r="F278" i="9"/>
  <c r="F277" i="9"/>
  <c r="F276" i="9"/>
  <c r="F275" i="9" s="1"/>
  <c r="L274" i="9"/>
  <c r="F274" i="9" s="1"/>
  <c r="H274" i="9"/>
  <c r="I273" i="9"/>
  <c r="H273" i="9"/>
  <c r="F273" i="9"/>
  <c r="E272" i="9"/>
  <c r="M271" i="9"/>
  <c r="L271" i="9"/>
  <c r="F271" i="9"/>
  <c r="E271" i="9"/>
  <c r="M270" i="9"/>
  <c r="L270" i="9"/>
  <c r="F270" i="9" s="1"/>
  <c r="B270" i="9" s="1"/>
  <c r="E270" i="9"/>
  <c r="M269" i="9"/>
  <c r="L269" i="9"/>
  <c r="F269" i="9" s="1"/>
  <c r="B269" i="9" s="1"/>
  <c r="E269" i="9"/>
  <c r="M268" i="9"/>
  <c r="F268" i="9" s="1"/>
  <c r="L268" i="9"/>
  <c r="E268" i="9"/>
  <c r="B268" i="9" s="1"/>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B257" i="9" s="1"/>
  <c r="E257" i="9"/>
  <c r="M256" i="9"/>
  <c r="F256" i="9" s="1"/>
  <c r="L256" i="9"/>
  <c r="E256" i="9"/>
  <c r="B256" i="9" s="1"/>
  <c r="M255" i="9"/>
  <c r="L255" i="9"/>
  <c r="F255" i="9"/>
  <c r="E255" i="9"/>
  <c r="M254" i="9"/>
  <c r="L254" i="9"/>
  <c r="F254" i="9" s="1"/>
  <c r="B254" i="9" s="1"/>
  <c r="E254" i="9"/>
  <c r="M253" i="9"/>
  <c r="L253" i="9"/>
  <c r="F253" i="9" s="1"/>
  <c r="B253" i="9" s="1"/>
  <c r="E253" i="9"/>
  <c r="M252" i="9"/>
  <c r="F252" i="9" s="1"/>
  <c r="L252" i="9"/>
  <c r="E252" i="9"/>
  <c r="B252" i="9" s="1"/>
  <c r="M251" i="9"/>
  <c r="L251" i="9"/>
  <c r="F251" i="9"/>
  <c r="E251" i="9"/>
  <c r="M250" i="9"/>
  <c r="L250" i="9"/>
  <c r="F250" i="9" s="1"/>
  <c r="B250" i="9" s="1"/>
  <c r="E250" i="9"/>
  <c r="M249" i="9"/>
  <c r="L249" i="9"/>
  <c r="F249" i="9" s="1"/>
  <c r="B249" i="9" s="1"/>
  <c r="E249" i="9"/>
  <c r="M248" i="9"/>
  <c r="F248" i="9" s="1"/>
  <c r="L248" i="9"/>
  <c r="E248" i="9"/>
  <c r="B248" i="9" s="1"/>
  <c r="M247" i="9"/>
  <c r="L247" i="9"/>
  <c r="F247" i="9"/>
  <c r="E247" i="9"/>
  <c r="M246" i="9"/>
  <c r="L246" i="9"/>
  <c r="F246" i="9" s="1"/>
  <c r="B246" i="9" s="1"/>
  <c r="E246" i="9"/>
  <c r="M245" i="9"/>
  <c r="L245" i="9"/>
  <c r="F245" i="9" s="1"/>
  <c r="B245" i="9" s="1"/>
  <c r="E245" i="9"/>
  <c r="M244" i="9"/>
  <c r="F244" i="9" s="1"/>
  <c r="L244" i="9"/>
  <c r="E244" i="9"/>
  <c r="B244" i="9" s="1"/>
  <c r="M243" i="9"/>
  <c r="L243" i="9"/>
  <c r="F243" i="9"/>
  <c r="E243" i="9"/>
  <c r="M242" i="9"/>
  <c r="L242" i="9"/>
  <c r="F242" i="9" s="1"/>
  <c r="B242" i="9" s="1"/>
  <c r="E242" i="9"/>
  <c r="M241" i="9"/>
  <c r="L241" i="9"/>
  <c r="F241" i="9" s="1"/>
  <c r="B241" i="9" s="1"/>
  <c r="E241" i="9"/>
  <c r="M240" i="9"/>
  <c r="F240" i="9" s="1"/>
  <c r="L240" i="9"/>
  <c r="E240" i="9"/>
  <c r="B240" i="9" s="1"/>
  <c r="M239" i="9"/>
  <c r="L239" i="9"/>
  <c r="F239" i="9"/>
  <c r="E239" i="9"/>
  <c r="M238" i="9"/>
  <c r="L238" i="9"/>
  <c r="F238" i="9" s="1"/>
  <c r="B238" i="9" s="1"/>
  <c r="E238" i="9"/>
  <c r="M237" i="9"/>
  <c r="L237" i="9"/>
  <c r="F237" i="9" s="1"/>
  <c r="B237" i="9" s="1"/>
  <c r="E237" i="9"/>
  <c r="M236" i="9"/>
  <c r="F236" i="9" s="1"/>
  <c r="L236" i="9"/>
  <c r="E236" i="9"/>
  <c r="B236" i="9" s="1"/>
  <c r="M235" i="9"/>
  <c r="L235" i="9"/>
  <c r="F235" i="9"/>
  <c r="E235" i="9"/>
  <c r="M234" i="9"/>
  <c r="L234" i="9"/>
  <c r="F234" i="9" s="1"/>
  <c r="B234" i="9" s="1"/>
  <c r="E234" i="9"/>
  <c r="M233" i="9"/>
  <c r="L233" i="9"/>
  <c r="F233" i="9" s="1"/>
  <c r="B233" i="9" s="1"/>
  <c r="E233" i="9"/>
  <c r="M232" i="9"/>
  <c r="F232" i="9" s="1"/>
  <c r="L232" i="9"/>
  <c r="E232" i="9"/>
  <c r="B232" i="9" s="1"/>
  <c r="M231" i="9"/>
  <c r="L231" i="9"/>
  <c r="F231" i="9"/>
  <c r="E231" i="9"/>
  <c r="M230" i="9"/>
  <c r="L230" i="9"/>
  <c r="F230" i="9" s="1"/>
  <c r="B230" i="9" s="1"/>
  <c r="E230" i="9"/>
  <c r="M229" i="9"/>
  <c r="L229" i="9"/>
  <c r="F229" i="9" s="1"/>
  <c r="B229" i="9" s="1"/>
  <c r="E229" i="9"/>
  <c r="M228" i="9"/>
  <c r="F228" i="9" s="1"/>
  <c r="L228" i="9"/>
  <c r="E228" i="9"/>
  <c r="B228" i="9" s="1"/>
  <c r="M227" i="9"/>
  <c r="L227" i="9"/>
  <c r="F227" i="9"/>
  <c r="E227" i="9"/>
  <c r="M226" i="9"/>
  <c r="L226" i="9"/>
  <c r="F226" i="9" s="1"/>
  <c r="B226" i="9" s="1"/>
  <c r="E226" i="9"/>
  <c r="H225" i="9"/>
  <c r="G225" i="9"/>
  <c r="E225" i="9" s="1"/>
  <c r="B225" i="9" s="1"/>
  <c r="F225" i="9"/>
  <c r="M224" i="9"/>
  <c r="F224" i="9" s="1"/>
  <c r="L224" i="9"/>
  <c r="E224" i="9"/>
  <c r="B224" i="9" s="1"/>
  <c r="M223" i="9"/>
  <c r="L223" i="9"/>
  <c r="F223" i="9"/>
  <c r="E223" i="9"/>
  <c r="M222" i="9"/>
  <c r="L222" i="9"/>
  <c r="E222" i="9"/>
  <c r="M221" i="9"/>
  <c r="L221" i="9"/>
  <c r="E221" i="9"/>
  <c r="M220" i="9"/>
  <c r="L220" i="9"/>
  <c r="E220" i="9"/>
  <c r="M219" i="9"/>
  <c r="L219" i="9"/>
  <c r="F219" i="9" s="1"/>
  <c r="E219" i="9"/>
  <c r="M218" i="9"/>
  <c r="L218" i="9"/>
  <c r="F218" i="9" s="1"/>
  <c r="B218" i="9" s="1"/>
  <c r="E218" i="9"/>
  <c r="M217" i="9"/>
  <c r="L217" i="9"/>
  <c r="E217" i="9"/>
  <c r="M216" i="9"/>
  <c r="L216" i="9"/>
  <c r="E216" i="9"/>
  <c r="M215" i="9"/>
  <c r="L215" i="9"/>
  <c r="F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H143" i="9"/>
  <c r="G143" i="9"/>
  <c r="E143" i="9" s="1"/>
  <c r="F143" i="9"/>
  <c r="B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H104" i="9"/>
  <c r="G104" i="9"/>
  <c r="E104" i="9" s="1"/>
  <c r="B104" i="9" s="1"/>
  <c r="F104" i="9"/>
  <c r="H103" i="9"/>
  <c r="G103" i="9"/>
  <c r="E103" i="9" s="1"/>
  <c r="F103" i="9"/>
  <c r="B103" i="9"/>
  <c r="H102" i="9"/>
  <c r="G102" i="9"/>
  <c r="F102" i="9"/>
  <c r="E102" i="9"/>
  <c r="B102" i="9" s="1"/>
  <c r="H101" i="9"/>
  <c r="G101" i="9"/>
  <c r="F101" i="9"/>
  <c r="E101" i="9"/>
  <c r="H100" i="9"/>
  <c r="G100" i="9"/>
  <c r="E100" i="9" s="1"/>
  <c r="B100" i="9" s="1"/>
  <c r="F100" i="9"/>
  <c r="H99" i="9"/>
  <c r="G99" i="9"/>
  <c r="F99" i="9"/>
  <c r="H98" i="9"/>
  <c r="G98" i="9"/>
  <c r="F98" i="9"/>
  <c r="E98" i="9"/>
  <c r="B98" i="9" s="1"/>
  <c r="H97" i="9"/>
  <c r="G97" i="9"/>
  <c r="F97" i="9"/>
  <c r="E97" i="9"/>
  <c r="B97" i="9" s="1"/>
  <c r="H96" i="9"/>
  <c r="G96" i="9"/>
  <c r="E96" i="9" s="1"/>
  <c r="B96" i="9" s="1"/>
  <c r="F96" i="9"/>
  <c r="H95" i="9"/>
  <c r="G95" i="9"/>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F87" i="9"/>
  <c r="B87" i="9"/>
  <c r="H86" i="9"/>
  <c r="G86" i="9"/>
  <c r="F86" i="9"/>
  <c r="E86" i="9"/>
  <c r="B86" i="9" s="1"/>
  <c r="H85" i="9"/>
  <c r="G85" i="9"/>
  <c r="F85" i="9"/>
  <c r="E85" i="9"/>
  <c r="H84" i="9"/>
  <c r="G84" i="9"/>
  <c r="E84" i="9" s="1"/>
  <c r="B84" i="9" s="1"/>
  <c r="F84" i="9"/>
  <c r="H83" i="9"/>
  <c r="G83" i="9"/>
  <c r="F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H72" i="9"/>
  <c r="G72" i="9"/>
  <c r="E72" i="9" s="1"/>
  <c r="B72" i="9" s="1"/>
  <c r="F72" i="9"/>
  <c r="H71" i="9"/>
  <c r="G71" i="9"/>
  <c r="E71" i="9" s="1"/>
  <c r="F71" i="9"/>
  <c r="B71" i="9"/>
  <c r="H70" i="9"/>
  <c r="G70" i="9"/>
  <c r="F70" i="9"/>
  <c r="E70" i="9"/>
  <c r="B70" i="9" s="1"/>
  <c r="H69" i="9"/>
  <c r="G69" i="9"/>
  <c r="F69" i="9"/>
  <c r="E69" i="9"/>
  <c r="H68" i="9"/>
  <c r="G68" i="9"/>
  <c r="E68" i="9" s="1"/>
  <c r="B68" i="9" s="1"/>
  <c r="F68" i="9"/>
  <c r="H67" i="9"/>
  <c r="G67" i="9"/>
  <c r="F67" i="9"/>
  <c r="H66" i="9"/>
  <c r="G66" i="9"/>
  <c r="F66" i="9"/>
  <c r="E66" i="9"/>
  <c r="B66" i="9" s="1"/>
  <c r="H65" i="9"/>
  <c r="G65" i="9"/>
  <c r="F65" i="9"/>
  <c r="E65" i="9"/>
  <c r="B65" i="9" s="1"/>
  <c r="H64" i="9"/>
  <c r="G64" i="9"/>
  <c r="E64" i="9" s="1"/>
  <c r="B64" i="9" s="1"/>
  <c r="F64" i="9"/>
  <c r="H63" i="9"/>
  <c r="G63" i="9"/>
  <c r="F63" i="9"/>
  <c r="H62" i="9"/>
  <c r="G62" i="9"/>
  <c r="F62" i="9"/>
  <c r="E62" i="9"/>
  <c r="B62" i="9" s="1"/>
  <c r="H61" i="9"/>
  <c r="G61" i="9"/>
  <c r="F61" i="9"/>
  <c r="E61" i="9"/>
  <c r="B61" i="9" s="1"/>
  <c r="H60" i="9"/>
  <c r="G60" i="9"/>
  <c r="E60" i="9" s="1"/>
  <c r="B60" i="9" s="1"/>
  <c r="F60" i="9"/>
  <c r="H59" i="9"/>
  <c r="G59" i="9"/>
  <c r="E59" i="9" s="1"/>
  <c r="B59" i="9" s="1"/>
  <c r="F59" i="9"/>
  <c r="H58" i="9"/>
  <c r="G58" i="9"/>
  <c r="F58" i="9"/>
  <c r="E58" i="9"/>
  <c r="B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H44" i="9"/>
  <c r="G44" i="9"/>
  <c r="F44" i="9"/>
  <c r="H43" i="9"/>
  <c r="G43" i="9"/>
  <c r="F43" i="9"/>
  <c r="H42" i="9"/>
  <c r="G42" i="9"/>
  <c r="F42" i="9"/>
  <c r="E42" i="9"/>
  <c r="B42" i="9" s="1"/>
  <c r="H41" i="9"/>
  <c r="G41" i="9"/>
  <c r="E41" i="9" s="1"/>
  <c r="B41" i="9" s="1"/>
  <c r="F41" i="9"/>
  <c r="H40" i="9"/>
  <c r="G40" i="9"/>
  <c r="F40" i="9"/>
  <c r="H39" i="9"/>
  <c r="G39" i="9"/>
  <c r="F39" i="9"/>
  <c r="H38" i="9"/>
  <c r="G38" i="9"/>
  <c r="E38" i="9" s="1"/>
  <c r="B38" i="9" s="1"/>
  <c r="F38" i="9"/>
  <c r="H37" i="9"/>
  <c r="G37" i="9"/>
  <c r="E37" i="9" s="1"/>
  <c r="B37" i="9" s="1"/>
  <c r="F37" i="9"/>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G21" i="9"/>
  <c r="F21" i="9"/>
  <c r="E21" i="9"/>
  <c r="B21" i="9" s="1"/>
  <c r="F20" i="9"/>
  <c r="F4" i="9"/>
  <c r="O3" i="9"/>
  <c r="G274" i="9" s="1"/>
  <c r="I3" i="9"/>
  <c r="H3" i="9"/>
  <c r="G3" i="9"/>
  <c r="D101" i="8"/>
  <c r="I36" i="3" s="1"/>
  <c r="D95" i="8"/>
  <c r="D90" i="8"/>
  <c r="D85" i="8"/>
  <c r="D80" i="8"/>
  <c r="D75" i="8"/>
  <c r="D70" i="8"/>
  <c r="D65" i="8"/>
  <c r="D60" i="8"/>
  <c r="D55" i="8"/>
  <c r="D49" i="8" s="1"/>
  <c r="D50" i="8"/>
  <c r="D44" i="8"/>
  <c r="D36" i="8"/>
  <c r="D26" i="8"/>
  <c r="D24" i="8" s="1"/>
  <c r="C1499" i="1" s="1"/>
  <c r="H1499" i="1" s="1"/>
  <c r="D18" i="8"/>
  <c r="D8" i="8"/>
  <c r="D6" i="8" s="1"/>
  <c r="C1481" i="1" s="1"/>
  <c r="E44" i="7"/>
  <c r="D44" i="7"/>
  <c r="E39" i="7"/>
  <c r="D39" i="7"/>
  <c r="D38" i="7" s="1"/>
  <c r="H31" i="3" s="1"/>
  <c r="E38" i="7"/>
  <c r="E30" i="7"/>
  <c r="D30" i="7"/>
  <c r="D22" i="7" s="1"/>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H27" i="3"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8" i="4"/>
  <c r="F417" i="4"/>
  <c r="E417" i="4"/>
  <c r="D417" i="4"/>
  <c r="E416" i="4"/>
  <c r="E643" i="4"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C79" i="1" s="1"/>
  <c r="E82" i="4"/>
  <c r="F81" i="4"/>
  <c r="F80" i="4"/>
  <c r="F79" i="4"/>
  <c r="F78" i="4"/>
  <c r="E77" i="4"/>
  <c r="D77" i="4"/>
  <c r="F77" i="4" s="1"/>
  <c r="F76" i="4"/>
  <c r="F75" i="4"/>
  <c r="E74" i="4"/>
  <c r="E50" i="4" s="1"/>
  <c r="D46" i="1" s="1"/>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H1577" i="1" s="1"/>
  <c r="H1575" i="1"/>
  <c r="C1575" i="1"/>
  <c r="G1575" i="1" s="1"/>
  <c r="H1574" i="1"/>
  <c r="G1574" i="1"/>
  <c r="C1574" i="1"/>
  <c r="C1573" i="1"/>
  <c r="H1573" i="1" s="1"/>
  <c r="G1572" i="1"/>
  <c r="C1572" i="1"/>
  <c r="H1572" i="1" s="1"/>
  <c r="C1571" i="1"/>
  <c r="G1571" i="1" s="1"/>
  <c r="H1570" i="1"/>
  <c r="G1570" i="1"/>
  <c r="C1570" i="1"/>
  <c r="H1569" i="1"/>
  <c r="G1569" i="1"/>
  <c r="C1569" i="1"/>
  <c r="C1568" i="1"/>
  <c r="H1568" i="1" s="1"/>
  <c r="H1567" i="1"/>
  <c r="G1567" i="1"/>
  <c r="C1567" i="1"/>
  <c r="H1566" i="1"/>
  <c r="G1566" i="1"/>
  <c r="C1566" i="1"/>
  <c r="C1565" i="1"/>
  <c r="C1564" i="1"/>
  <c r="H1564" i="1" s="1"/>
  <c r="H1563" i="1"/>
  <c r="G1563" i="1"/>
  <c r="C1563" i="1"/>
  <c r="H1562" i="1"/>
  <c r="G1562" i="1"/>
  <c r="C1562" i="1"/>
  <c r="C1561" i="1"/>
  <c r="C1560" i="1"/>
  <c r="H1560" i="1" s="1"/>
  <c r="H1559" i="1"/>
  <c r="G1559" i="1"/>
  <c r="C1559" i="1"/>
  <c r="H1558" i="1"/>
  <c r="G1558" i="1"/>
  <c r="C1558" i="1"/>
  <c r="C1557" i="1"/>
  <c r="C1556" i="1"/>
  <c r="H1556" i="1" s="1"/>
  <c r="H1555" i="1"/>
  <c r="G1555" i="1"/>
  <c r="C1555" i="1"/>
  <c r="H1554" i="1"/>
  <c r="G1554" i="1"/>
  <c r="C1554" i="1"/>
  <c r="C1553" i="1"/>
  <c r="C1552" i="1"/>
  <c r="H1552" i="1" s="1"/>
  <c r="H1551" i="1"/>
  <c r="G1551" i="1"/>
  <c r="C1551" i="1"/>
  <c r="H1550" i="1"/>
  <c r="G1550" i="1"/>
  <c r="C1550" i="1"/>
  <c r="C1549" i="1"/>
  <c r="C1548" i="1"/>
  <c r="H1548" i="1" s="1"/>
  <c r="H1547" i="1"/>
  <c r="G1547" i="1"/>
  <c r="C1547" i="1"/>
  <c r="H1546" i="1"/>
  <c r="G1546" i="1"/>
  <c r="C1546" i="1"/>
  <c r="C1545" i="1"/>
  <c r="C1544" i="1"/>
  <c r="H1544" i="1" s="1"/>
  <c r="H1543" i="1"/>
  <c r="G1543" i="1"/>
  <c r="C1543" i="1"/>
  <c r="H1542" i="1"/>
  <c r="G1542" i="1"/>
  <c r="C1542" i="1"/>
  <c r="C1541" i="1"/>
  <c r="C1540" i="1"/>
  <c r="H1540" i="1" s="1"/>
  <c r="H1539" i="1"/>
  <c r="G1539" i="1"/>
  <c r="C1539" i="1"/>
  <c r="H1538" i="1"/>
  <c r="G1538" i="1"/>
  <c r="C1538" i="1"/>
  <c r="C1537" i="1"/>
  <c r="C1536" i="1"/>
  <c r="H1536" i="1" s="1"/>
  <c r="H1535" i="1"/>
  <c r="G1535" i="1"/>
  <c r="C1535" i="1"/>
  <c r="H1534" i="1"/>
  <c r="G1534" i="1"/>
  <c r="C1534" i="1"/>
  <c r="C1533" i="1"/>
  <c r="C1532" i="1"/>
  <c r="H1532" i="1" s="1"/>
  <c r="C1531" i="1"/>
  <c r="H1531" i="1" s="1"/>
  <c r="C1529" i="1"/>
  <c r="C1528" i="1"/>
  <c r="H1528" i="1" s="1"/>
  <c r="H1527" i="1"/>
  <c r="G1527" i="1"/>
  <c r="C1527" i="1"/>
  <c r="H1526" i="1"/>
  <c r="G1526" i="1"/>
  <c r="C1526" i="1"/>
  <c r="C1525" i="1"/>
  <c r="C1524" i="1"/>
  <c r="H1524" i="1" s="1"/>
  <c r="H1523" i="1"/>
  <c r="G1523" i="1"/>
  <c r="C1523" i="1"/>
  <c r="H1522" i="1"/>
  <c r="G1522" i="1"/>
  <c r="C1522" i="1"/>
  <c r="C1521" i="1"/>
  <c r="C1520" i="1"/>
  <c r="H1520" i="1" s="1"/>
  <c r="H1519" i="1"/>
  <c r="G1519" i="1"/>
  <c r="C1519" i="1"/>
  <c r="C1516" i="1"/>
  <c r="H1516" i="1" s="1"/>
  <c r="H1515" i="1"/>
  <c r="G1515" i="1"/>
  <c r="C1515" i="1"/>
  <c r="H1514" i="1"/>
  <c r="G1514" i="1"/>
  <c r="C1514" i="1"/>
  <c r="C1513" i="1"/>
  <c r="C1512" i="1"/>
  <c r="H1512" i="1" s="1"/>
  <c r="H1511" i="1"/>
  <c r="G1511" i="1"/>
  <c r="C1511" i="1"/>
  <c r="C1510" i="1"/>
  <c r="H1510" i="1" s="1"/>
  <c r="C1509" i="1"/>
  <c r="C1508" i="1"/>
  <c r="H1508" i="1" s="1"/>
  <c r="H1507" i="1"/>
  <c r="G1507" i="1"/>
  <c r="C1507" i="1"/>
  <c r="H1506" i="1"/>
  <c r="G1506" i="1"/>
  <c r="C1506" i="1"/>
  <c r="C1505" i="1"/>
  <c r="C1504" i="1"/>
  <c r="H1504" i="1" s="1"/>
  <c r="C1503" i="1"/>
  <c r="H1503" i="1" s="1"/>
  <c r="C1502" i="1"/>
  <c r="H1502" i="1" s="1"/>
  <c r="C1500" i="1"/>
  <c r="H1500" i="1" s="1"/>
  <c r="H1498" i="1"/>
  <c r="G1498" i="1"/>
  <c r="C1498" i="1"/>
  <c r="C1497" i="1"/>
  <c r="C1496" i="1"/>
  <c r="H1496" i="1" s="1"/>
  <c r="H1495" i="1"/>
  <c r="G1495" i="1"/>
  <c r="C1495" i="1"/>
  <c r="H1494" i="1"/>
  <c r="G1494" i="1"/>
  <c r="C1494" i="1"/>
  <c r="C1493" i="1"/>
  <c r="C1492" i="1"/>
  <c r="H1492" i="1" s="1"/>
  <c r="C1491" i="1"/>
  <c r="H1491" i="1" s="1"/>
  <c r="H1490" i="1"/>
  <c r="G1490" i="1"/>
  <c r="C1490" i="1"/>
  <c r="C1489" i="1"/>
  <c r="C1488" i="1"/>
  <c r="H1488" i="1" s="1"/>
  <c r="H1487" i="1"/>
  <c r="G1487" i="1"/>
  <c r="C1487" i="1"/>
  <c r="C1486" i="1"/>
  <c r="H1486" i="1" s="1"/>
  <c r="C1485" i="1"/>
  <c r="C1484" i="1"/>
  <c r="H1484" i="1" s="1"/>
  <c r="C1482" i="1"/>
  <c r="H1482" i="1" s="1"/>
  <c r="C1480" i="1"/>
  <c r="D1479" i="1"/>
  <c r="G1479" i="1" s="1"/>
  <c r="C1479" i="1"/>
  <c r="H1478" i="1"/>
  <c r="D1478" i="1"/>
  <c r="C1478" i="1"/>
  <c r="G1478" i="1" s="1"/>
  <c r="I1478" i="1" s="1"/>
  <c r="J1477" i="1"/>
  <c r="D1477" i="1"/>
  <c r="G1477" i="1" s="1"/>
  <c r="C1477" i="1"/>
  <c r="H1477" i="1" s="1"/>
  <c r="H1476" i="1"/>
  <c r="D1476" i="1"/>
  <c r="C1476" i="1"/>
  <c r="G1476" i="1" s="1"/>
  <c r="H1475" i="1"/>
  <c r="D1475" i="1"/>
  <c r="C1475" i="1"/>
  <c r="G1475" i="1" s="1"/>
  <c r="D1474" i="1"/>
  <c r="G1474" i="1" s="1"/>
  <c r="C1474" i="1"/>
  <c r="H1474" i="1" s="1"/>
  <c r="H1473" i="1"/>
  <c r="D1473" i="1"/>
  <c r="C1473" i="1"/>
  <c r="G1473" i="1" s="1"/>
  <c r="J1472" i="1"/>
  <c r="D1472" i="1"/>
  <c r="G1472" i="1" s="1"/>
  <c r="C1472" i="1"/>
  <c r="H1471" i="1"/>
  <c r="D1471" i="1"/>
  <c r="C1471" i="1"/>
  <c r="G1471" i="1" s="1"/>
  <c r="I1471" i="1" s="1"/>
  <c r="H1470" i="1"/>
  <c r="D1470" i="1"/>
  <c r="C1470" i="1"/>
  <c r="G1470" i="1" s="1"/>
  <c r="H1469" i="1"/>
  <c r="D1469" i="1"/>
  <c r="C1469" i="1"/>
  <c r="G1469" i="1" s="1"/>
  <c r="J1468" i="1"/>
  <c r="D1468" i="1"/>
  <c r="G1468" i="1" s="1"/>
  <c r="C1468" i="1"/>
  <c r="D1467" i="1"/>
  <c r="C1467" i="1"/>
  <c r="G1467" i="1" s="1"/>
  <c r="D1466" i="1"/>
  <c r="G1466" i="1" s="1"/>
  <c r="C1466" i="1"/>
  <c r="H1466" i="1" s="1"/>
  <c r="H1465" i="1"/>
  <c r="D1465" i="1"/>
  <c r="C1465" i="1"/>
  <c r="G1465" i="1" s="1"/>
  <c r="J1464" i="1"/>
  <c r="D1464" i="1"/>
  <c r="G1464" i="1" s="1"/>
  <c r="C1464" i="1"/>
  <c r="H1463" i="1"/>
  <c r="D1463" i="1"/>
  <c r="C1463" i="1"/>
  <c r="G1463" i="1" s="1"/>
  <c r="I1463" i="1" s="1"/>
  <c r="D1462" i="1"/>
  <c r="G1462" i="1" s="1"/>
  <c r="C1462" i="1"/>
  <c r="H1462" i="1" s="1"/>
  <c r="D1461" i="1"/>
  <c r="C1461" i="1"/>
  <c r="H1460" i="1"/>
  <c r="D1460" i="1"/>
  <c r="C1460" i="1"/>
  <c r="G1460" i="1" s="1"/>
  <c r="I1460" i="1" s="1"/>
  <c r="D1459" i="1"/>
  <c r="G1459" i="1" s="1"/>
  <c r="C1459" i="1"/>
  <c r="H1459" i="1" s="1"/>
  <c r="H1458" i="1"/>
  <c r="D1458" i="1"/>
  <c r="C1458" i="1"/>
  <c r="G1458" i="1" s="1"/>
  <c r="J1457" i="1"/>
  <c r="D1457" i="1"/>
  <c r="G1457" i="1" s="1"/>
  <c r="C1457" i="1"/>
  <c r="H1456" i="1"/>
  <c r="D1456" i="1"/>
  <c r="C1456" i="1"/>
  <c r="G1456" i="1" s="1"/>
  <c r="I1456" i="1" s="1"/>
  <c r="D1455" i="1"/>
  <c r="G1455" i="1" s="1"/>
  <c r="C1455" i="1"/>
  <c r="H1455" i="1" s="1"/>
  <c r="D1454" i="1"/>
  <c r="G1454" i="1" s="1"/>
  <c r="C1454" i="1"/>
  <c r="H1452" i="1"/>
  <c r="D1452" i="1"/>
  <c r="C1452" i="1"/>
  <c r="G1452" i="1" s="1"/>
  <c r="D1451" i="1"/>
  <c r="G1451" i="1" s="1"/>
  <c r="C1451" i="1"/>
  <c r="H1450" i="1"/>
  <c r="D1450" i="1"/>
  <c r="C1450" i="1"/>
  <c r="G1450" i="1" s="1"/>
  <c r="I1450" i="1" s="1"/>
  <c r="J1449" i="1"/>
  <c r="D1449" i="1"/>
  <c r="G1449" i="1" s="1"/>
  <c r="C1449" i="1"/>
  <c r="H1449" i="1" s="1"/>
  <c r="H1448" i="1"/>
  <c r="D1448" i="1"/>
  <c r="C1448" i="1"/>
  <c r="G1448" i="1" s="1"/>
  <c r="D1447" i="1"/>
  <c r="G1447" i="1" s="1"/>
  <c r="C1447" i="1"/>
  <c r="H1446" i="1"/>
  <c r="D1446" i="1"/>
  <c r="C1446" i="1"/>
  <c r="G1446" i="1" s="1"/>
  <c r="I1446" i="1" s="1"/>
  <c r="J1445" i="1"/>
  <c r="D1445" i="1"/>
  <c r="C1445" i="1"/>
  <c r="H1444" i="1"/>
  <c r="G1444" i="1"/>
  <c r="I1444" i="1" s="1"/>
  <c r="D1444" i="1"/>
  <c r="J1444" i="1" s="1"/>
  <c r="C1444" i="1"/>
  <c r="D1443" i="1"/>
  <c r="C1443" i="1"/>
  <c r="H1442" i="1"/>
  <c r="G1442" i="1"/>
  <c r="I1442" i="1" s="1"/>
  <c r="D1442" i="1"/>
  <c r="J1442" i="1" s="1"/>
  <c r="C1442" i="1"/>
  <c r="D1441" i="1"/>
  <c r="C1441" i="1"/>
  <c r="H1440" i="1"/>
  <c r="G1440" i="1"/>
  <c r="I1440" i="1" s="1"/>
  <c r="D1440" i="1"/>
  <c r="J1440" i="1" s="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G1379" i="1"/>
  <c r="D1379" i="1"/>
  <c r="C1379" i="1"/>
  <c r="H1379" i="1" s="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C1278" i="1"/>
  <c r="H1277" i="1"/>
  <c r="G1277" i="1"/>
  <c r="D1277" i="1"/>
  <c r="C1277" i="1"/>
  <c r="H1276" i="1"/>
  <c r="G1276" i="1"/>
  <c r="D1276" i="1"/>
  <c r="C1276" i="1"/>
  <c r="H1275" i="1"/>
  <c r="G1275" i="1"/>
  <c r="D1275" i="1"/>
  <c r="C1275" i="1"/>
  <c r="H1274" i="1"/>
  <c r="D1274" i="1"/>
  <c r="C1274" i="1"/>
  <c r="G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G1247" i="1" s="1"/>
  <c r="C1247" i="1"/>
  <c r="H1246" i="1"/>
  <c r="G1246" i="1"/>
  <c r="D1246" i="1"/>
  <c r="C1246" i="1"/>
  <c r="H1245" i="1"/>
  <c r="D1245" i="1"/>
  <c r="G1245" i="1" s="1"/>
  <c r="C1245" i="1"/>
  <c r="H1244" i="1"/>
  <c r="D1244" i="1"/>
  <c r="G1244" i="1" s="1"/>
  <c r="C1244" i="1"/>
  <c r="H1243" i="1"/>
  <c r="G1243" i="1"/>
  <c r="D1243" i="1"/>
  <c r="C1243" i="1"/>
  <c r="H1242" i="1"/>
  <c r="G1242" i="1"/>
  <c r="D1242" i="1"/>
  <c r="C1242" i="1"/>
  <c r="H1241" i="1"/>
  <c r="D1241" i="1"/>
  <c r="C1241" i="1"/>
  <c r="D1240" i="1"/>
  <c r="H1240" i="1" s="1"/>
  <c r="C1240" i="1"/>
  <c r="H1239" i="1"/>
  <c r="G1239" i="1"/>
  <c r="D1239" i="1"/>
  <c r="C1239" i="1"/>
  <c r="H1238" i="1"/>
  <c r="G1238" i="1"/>
  <c r="D1238" i="1"/>
  <c r="C1238" i="1"/>
  <c r="G1237" i="1"/>
  <c r="D1237" i="1"/>
  <c r="H1237" i="1" s="1"/>
  <c r="C1237" i="1"/>
  <c r="C1236" i="1"/>
  <c r="C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D1225" i="1"/>
  <c r="H1225" i="1" s="1"/>
  <c r="C1225" i="1"/>
  <c r="H1224" i="1"/>
  <c r="D1224" i="1"/>
  <c r="C1224" i="1"/>
  <c r="G1224" i="1" s="1"/>
  <c r="D1223" i="1"/>
  <c r="C1223" i="1"/>
  <c r="H1221" i="1"/>
  <c r="G1221" i="1"/>
  <c r="D1221" i="1"/>
  <c r="C1221" i="1"/>
  <c r="H1220" i="1"/>
  <c r="G1220" i="1"/>
  <c r="D1220" i="1"/>
  <c r="C1220" i="1"/>
  <c r="H1219" i="1"/>
  <c r="G1219" i="1"/>
  <c r="D1219" i="1"/>
  <c r="C1219" i="1"/>
  <c r="H1218" i="1"/>
  <c r="G1218" i="1"/>
  <c r="D1218" i="1"/>
  <c r="C1218" i="1"/>
  <c r="D1217" i="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G1165" i="1" s="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H1157" i="1"/>
  <c r="D1157" i="1"/>
  <c r="C1157" i="1"/>
  <c r="G1157" i="1" s="1"/>
  <c r="D1156" i="1"/>
  <c r="H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3" i="1"/>
  <c r="G1063" i="1"/>
  <c r="D1063" i="1"/>
  <c r="C1063" i="1"/>
  <c r="H1062" i="1"/>
  <c r="G1062" i="1"/>
  <c r="D1062" i="1"/>
  <c r="C1062" i="1"/>
  <c r="H1061" i="1"/>
  <c r="G1061" i="1"/>
  <c r="D1061" i="1"/>
  <c r="C1061"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H1054" i="1" s="1"/>
  <c r="C1054" i="1"/>
  <c r="H1053" i="1"/>
  <c r="G1053" i="1"/>
  <c r="D1053" i="1"/>
  <c r="C1053" i="1"/>
  <c r="D1052" i="1"/>
  <c r="H1052" i="1" s="1"/>
  <c r="C1052" i="1"/>
  <c r="G1051" i="1"/>
  <c r="D1051" i="1"/>
  <c r="H1051" i="1" s="1"/>
  <c r="C1051" i="1"/>
  <c r="D1050" i="1"/>
  <c r="G1050" i="1" s="1"/>
  <c r="C1050" i="1"/>
  <c r="H1049" i="1"/>
  <c r="G1049" i="1"/>
  <c r="D1049" i="1"/>
  <c r="C1049"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D1039" i="1"/>
  <c r="C1039" i="1"/>
  <c r="H1039" i="1" s="1"/>
  <c r="H1038" i="1"/>
  <c r="G1038" i="1"/>
  <c r="D1038" i="1"/>
  <c r="C1038" i="1"/>
  <c r="H1037" i="1"/>
  <c r="G1037" i="1"/>
  <c r="D1037" i="1"/>
  <c r="C1037" i="1"/>
  <c r="G1036" i="1"/>
  <c r="D1036" i="1"/>
  <c r="H1036" i="1" s="1"/>
  <c r="C1036" i="1"/>
  <c r="H1035" i="1"/>
  <c r="G1035" i="1"/>
  <c r="D1035" i="1"/>
  <c r="C1035" i="1"/>
  <c r="D1034" i="1"/>
  <c r="C1034" i="1"/>
  <c r="H1034" i="1" s="1"/>
  <c r="D1033" i="1"/>
  <c r="C1033" i="1"/>
  <c r="H1033" i="1" s="1"/>
  <c r="D1032" i="1"/>
  <c r="C1032" i="1"/>
  <c r="D1031" i="1"/>
  <c r="C1031" i="1"/>
  <c r="H1031" i="1" s="1"/>
  <c r="D1030" i="1"/>
  <c r="H1029" i="1"/>
  <c r="G1029" i="1"/>
  <c r="D1029" i="1"/>
  <c r="C1029" i="1"/>
  <c r="D1028" i="1"/>
  <c r="C1028" i="1"/>
  <c r="H1027" i="1"/>
  <c r="G1027" i="1"/>
  <c r="D1027" i="1"/>
  <c r="C1027" i="1"/>
  <c r="D1026" i="1"/>
  <c r="C1026" i="1"/>
  <c r="H1026" i="1" s="1"/>
  <c r="D1025" i="1"/>
  <c r="C1025" i="1"/>
  <c r="H1024" i="1"/>
  <c r="G1024" i="1"/>
  <c r="D1024" i="1"/>
  <c r="C1024"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D1016" i="1"/>
  <c r="C1016" i="1"/>
  <c r="H1016" i="1" s="1"/>
  <c r="D1015" i="1"/>
  <c r="C1015" i="1"/>
  <c r="H1015" i="1" s="1"/>
  <c r="D1014" i="1"/>
  <c r="C1014" i="1"/>
  <c r="D1013" i="1"/>
  <c r="C1013" i="1"/>
  <c r="D1012" i="1"/>
  <c r="C1012" i="1"/>
  <c r="H1011" i="1"/>
  <c r="G1011" i="1"/>
  <c r="D1011" i="1"/>
  <c r="C1011" i="1"/>
  <c r="H1010" i="1"/>
  <c r="G1010" i="1"/>
  <c r="D1010" i="1"/>
  <c r="C1010" i="1"/>
  <c r="H1009" i="1"/>
  <c r="G1009" i="1"/>
  <c r="D1009" i="1"/>
  <c r="C1009" i="1"/>
  <c r="D1008" i="1"/>
  <c r="C1008" i="1"/>
  <c r="H1008" i="1" s="1"/>
  <c r="D1007" i="1"/>
  <c r="C1007" i="1"/>
  <c r="D1006" i="1"/>
  <c r="C1006" i="1"/>
  <c r="H1006" i="1" s="1"/>
  <c r="H1005" i="1"/>
  <c r="G1005" i="1"/>
  <c r="D1005" i="1"/>
  <c r="C1005" i="1"/>
  <c r="D1004" i="1"/>
  <c r="C1004" i="1"/>
  <c r="H1003" i="1"/>
  <c r="G1003" i="1"/>
  <c r="D1003" i="1"/>
  <c r="C1003" i="1"/>
  <c r="D1002" i="1"/>
  <c r="C1002" i="1"/>
  <c r="H1001" i="1"/>
  <c r="G1001" i="1"/>
  <c r="D1001" i="1"/>
  <c r="C1001" i="1"/>
  <c r="D1000" i="1"/>
  <c r="C1000" i="1"/>
  <c r="D999" i="1"/>
  <c r="C999" i="1"/>
  <c r="H999" i="1" s="1"/>
  <c r="D998" i="1"/>
  <c r="C998" i="1"/>
  <c r="H998"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C989" i="1"/>
  <c r="H989" i="1" s="1"/>
  <c r="D988" i="1"/>
  <c r="C988" i="1"/>
  <c r="H987"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C718" i="1"/>
  <c r="G718" i="1" s="1"/>
  <c r="H717" i="1"/>
  <c r="G717" i="1"/>
  <c r="D717" i="1"/>
  <c r="C717" i="1"/>
  <c r="G716" i="1"/>
  <c r="D716" i="1"/>
  <c r="H716" i="1" s="1"/>
  <c r="C716" i="1"/>
  <c r="G715" i="1"/>
  <c r="D715" i="1"/>
  <c r="H715" i="1" s="1"/>
  <c r="C715" i="1"/>
  <c r="G714" i="1"/>
  <c r="D714" i="1"/>
  <c r="H714" i="1" s="1"/>
  <c r="C714" i="1"/>
  <c r="H713" i="1"/>
  <c r="G713" i="1"/>
  <c r="D713" i="1"/>
  <c r="C713" i="1"/>
  <c r="H712" i="1"/>
  <c r="G712" i="1"/>
  <c r="D712" i="1"/>
  <c r="C712" i="1"/>
  <c r="G711"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C647" i="1"/>
  <c r="H647" i="1" s="1"/>
  <c r="H646" i="1"/>
  <c r="G646" i="1"/>
  <c r="D646" i="1"/>
  <c r="C646" i="1"/>
  <c r="D645" i="1"/>
  <c r="D644" i="1"/>
  <c r="G644" i="1" s="1"/>
  <c r="C644" i="1"/>
  <c r="D643" i="1"/>
  <c r="C643"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C413" i="1"/>
  <c r="G413" i="1" s="1"/>
  <c r="D412" i="1"/>
  <c r="C412" i="1"/>
  <c r="H406" i="1"/>
  <c r="G406" i="1"/>
  <c r="D406" i="1"/>
  <c r="C406" i="1"/>
  <c r="H405" i="1"/>
  <c r="G405" i="1"/>
  <c r="D405" i="1"/>
  <c r="C405"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G389" i="1"/>
  <c r="D389" i="1"/>
  <c r="C389" i="1"/>
  <c r="H389" i="1" s="1"/>
  <c r="H388" i="1"/>
  <c r="G388" i="1"/>
  <c r="D388" i="1"/>
  <c r="C388" i="1"/>
  <c r="H387" i="1"/>
  <c r="G387" i="1"/>
  <c r="D387" i="1"/>
  <c r="C387" i="1"/>
  <c r="D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D366" i="1"/>
  <c r="G366" i="1" s="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D358" i="1"/>
  <c r="D357" i="1"/>
  <c r="H357" i="1" s="1"/>
  <c r="C357" i="1"/>
  <c r="H356" i="1"/>
  <c r="G356" i="1"/>
  <c r="D356" i="1"/>
  <c r="C356" i="1"/>
  <c r="D355" i="1"/>
  <c r="H355" i="1" s="1"/>
  <c r="C355" i="1"/>
  <c r="G355" i="1" s="1"/>
  <c r="H354" i="1"/>
  <c r="G354" i="1"/>
  <c r="D354" i="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H291" i="1" s="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D208" i="1"/>
  <c r="G208" i="1" s="1"/>
  <c r="C208" i="1"/>
  <c r="D207" i="1"/>
  <c r="H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C191" i="1"/>
  <c r="H190" i="1"/>
  <c r="G190" i="1"/>
  <c r="D190" i="1"/>
  <c r="C190" i="1"/>
  <c r="D189" i="1"/>
  <c r="H189" i="1" s="1"/>
  <c r="C189" i="1"/>
  <c r="D188" i="1"/>
  <c r="H188" i="1" s="1"/>
  <c r="C188" i="1"/>
  <c r="D187" i="1"/>
  <c r="H187" i="1" s="1"/>
  <c r="C187" i="1"/>
  <c r="G187" i="1" s="1"/>
  <c r="H186" i="1"/>
  <c r="D186" i="1"/>
  <c r="C186" i="1"/>
  <c r="G186" i="1" s="1"/>
  <c r="D185" i="1"/>
  <c r="C185" i="1"/>
  <c r="C184" i="1"/>
  <c r="D183" i="1"/>
  <c r="C183" i="1"/>
  <c r="D182" i="1"/>
  <c r="C182" i="1"/>
  <c r="D181" i="1"/>
  <c r="C181" i="1"/>
  <c r="H180" i="1"/>
  <c r="D180" i="1"/>
  <c r="C180" i="1"/>
  <c r="G180" i="1" s="1"/>
  <c r="H179" i="1"/>
  <c r="G179" i="1"/>
  <c r="D179" i="1"/>
  <c r="C179" i="1"/>
  <c r="D178" i="1"/>
  <c r="H178" i="1" s="1"/>
  <c r="C178" i="1"/>
  <c r="H177" i="1"/>
  <c r="D177" i="1"/>
  <c r="C177" i="1"/>
  <c r="D176" i="1"/>
  <c r="H176" i="1" s="1"/>
  <c r="C176" i="1"/>
  <c r="D175" i="1"/>
  <c r="H175" i="1" s="1"/>
  <c r="C175" i="1"/>
  <c r="G175" i="1" s="1"/>
  <c r="D174" i="1"/>
  <c r="H174" i="1" s="1"/>
  <c r="C174" i="1"/>
  <c r="H172" i="1"/>
  <c r="G172" i="1"/>
  <c r="D172" i="1"/>
  <c r="C172" i="1"/>
  <c r="H171" i="1"/>
  <c r="G171" i="1"/>
  <c r="D171" i="1"/>
  <c r="C171" i="1"/>
  <c r="H170" i="1"/>
  <c r="D170" i="1"/>
  <c r="C170" i="1"/>
  <c r="H169" i="1"/>
  <c r="D169" i="1"/>
  <c r="C169" i="1"/>
  <c r="D168" i="1"/>
  <c r="H168" i="1" s="1"/>
  <c r="C168" i="1"/>
  <c r="D167" i="1"/>
  <c r="H167" i="1" s="1"/>
  <c r="C167" i="1"/>
  <c r="G167" i="1" s="1"/>
  <c r="D166" i="1"/>
  <c r="H166" i="1" s="1"/>
  <c r="C166" i="1"/>
  <c r="G166" i="1" s="1"/>
  <c r="D165" i="1"/>
  <c r="C165" i="1"/>
  <c r="H164" i="1"/>
  <c r="D164" i="1"/>
  <c r="C164" i="1"/>
  <c r="G164" i="1" s="1"/>
  <c r="D163" i="1"/>
  <c r="H163" i="1" s="1"/>
  <c r="C163" i="1"/>
  <c r="H162" i="1"/>
  <c r="G162" i="1"/>
  <c r="D162" i="1"/>
  <c r="C162" i="1"/>
  <c r="D161" i="1"/>
  <c r="H161" i="1" s="1"/>
  <c r="C161" i="1"/>
  <c r="D160" i="1"/>
  <c r="C160" i="1"/>
  <c r="H158" i="1"/>
  <c r="G158" i="1"/>
  <c r="D158" i="1"/>
  <c r="C158" i="1"/>
  <c r="D157" i="1"/>
  <c r="H157" i="1" s="1"/>
  <c r="C157" i="1"/>
  <c r="H156" i="1"/>
  <c r="G156" i="1"/>
  <c r="D156" i="1"/>
  <c r="C156" i="1"/>
  <c r="D155" i="1"/>
  <c r="H155" i="1" s="1"/>
  <c r="C155" i="1"/>
  <c r="G155" i="1" s="1"/>
  <c r="D154" i="1"/>
  <c r="C154" i="1"/>
  <c r="H153" i="1"/>
  <c r="G153" i="1"/>
  <c r="D153" i="1"/>
  <c r="C153" i="1"/>
  <c r="H152" i="1"/>
  <c r="G152" i="1"/>
  <c r="D152" i="1"/>
  <c r="C152" i="1"/>
  <c r="H151" i="1"/>
  <c r="G151" i="1"/>
  <c r="D151" i="1"/>
  <c r="C151" i="1"/>
  <c r="D150" i="1"/>
  <c r="C150" i="1"/>
  <c r="H150" i="1" s="1"/>
  <c r="D149" i="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H135" i="1" s="1"/>
  <c r="H134" i="1"/>
  <c r="G134" i="1"/>
  <c r="D134" i="1"/>
  <c r="C134" i="1"/>
  <c r="H133" i="1"/>
  <c r="G133" i="1"/>
  <c r="D133" i="1"/>
  <c r="C133" i="1"/>
  <c r="D132" i="1"/>
  <c r="C132" i="1"/>
  <c r="D131" i="1"/>
  <c r="H131" i="1" s="1"/>
  <c r="C131" i="1"/>
  <c r="D130" i="1"/>
  <c r="D129" i="1"/>
  <c r="H128" i="1"/>
  <c r="G128" i="1"/>
  <c r="D128" i="1"/>
  <c r="C128" i="1"/>
  <c r="H127" i="1"/>
  <c r="G127" i="1"/>
  <c r="D127" i="1"/>
  <c r="C127" i="1"/>
  <c r="H126" i="1"/>
  <c r="G126" i="1"/>
  <c r="D126" i="1"/>
  <c r="C126" i="1"/>
  <c r="H125" i="1"/>
  <c r="D125" i="1"/>
  <c r="G125" i="1" s="1"/>
  <c r="C125" i="1"/>
  <c r="H124" i="1"/>
  <c r="D124" i="1"/>
  <c r="G124" i="1" s="1"/>
  <c r="C124" i="1"/>
  <c r="H123" i="1"/>
  <c r="D123" i="1"/>
  <c r="C123" i="1"/>
  <c r="G123" i="1" s="1"/>
  <c r="H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3" i="1" s="1"/>
  <c r="H82" i="1"/>
  <c r="G82" i="1"/>
  <c r="D82" i="1"/>
  <c r="C82" i="1"/>
  <c r="D81" i="1"/>
  <c r="G81" i="1" s="1"/>
  <c r="C81" i="1"/>
  <c r="H80" i="1"/>
  <c r="G80" i="1"/>
  <c r="D80" i="1"/>
  <c r="C80" i="1"/>
  <c r="D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C54" i="1"/>
  <c r="H54" i="1" s="1"/>
  <c r="D53" i="1"/>
  <c r="C53" i="1"/>
  <c r="H53" i="1" s="1"/>
  <c r="H52" i="1"/>
  <c r="G52" i="1"/>
  <c r="D52" i="1"/>
  <c r="C52" i="1"/>
  <c r="H51" i="1"/>
  <c r="G51" i="1"/>
  <c r="D51" i="1"/>
  <c r="C51"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6" i="9" l="1"/>
  <c r="B216" i="9" s="1"/>
  <c r="E45" i="9"/>
  <c r="B45" i="9" s="1"/>
  <c r="G649" i="1"/>
  <c r="E274" i="9"/>
  <c r="B274" i="9" s="1"/>
  <c r="E22" i="9"/>
  <c r="B22" i="9" s="1"/>
  <c r="H644" i="1"/>
  <c r="H643" i="1"/>
  <c r="F652" i="4"/>
  <c r="H642" i="1"/>
  <c r="G371" i="1"/>
  <c r="H366" i="1"/>
  <c r="H364" i="1"/>
  <c r="H365" i="1"/>
  <c r="F356" i="4"/>
  <c r="G357" i="1"/>
  <c r="G351" i="1"/>
  <c r="G290" i="1"/>
  <c r="G288" i="1"/>
  <c r="D411" i="1"/>
  <c r="H411" i="1" s="1"/>
  <c r="G412" i="1"/>
  <c r="H208" i="1"/>
  <c r="G207" i="1"/>
  <c r="G191" i="1"/>
  <c r="G189" i="1"/>
  <c r="G188" i="1"/>
  <c r="F222" i="9"/>
  <c r="B222" i="9" s="1"/>
  <c r="H184" i="1"/>
  <c r="F221" i="9"/>
  <c r="B221" i="9" s="1"/>
  <c r="H185" i="1"/>
  <c r="F188" i="4"/>
  <c r="H183" i="1"/>
  <c r="H182" i="1"/>
  <c r="H181" i="1"/>
  <c r="E43" i="9"/>
  <c r="B43" i="9" s="1"/>
  <c r="G178" i="1"/>
  <c r="G177" i="1"/>
  <c r="G176" i="1"/>
  <c r="G174" i="1"/>
  <c r="G173" i="1"/>
  <c r="G170" i="1"/>
  <c r="G169" i="1"/>
  <c r="G168" i="1"/>
  <c r="G165" i="1"/>
  <c r="G163" i="1"/>
  <c r="E40" i="9"/>
  <c r="B40" i="9" s="1"/>
  <c r="G161" i="1"/>
  <c r="E163" i="4"/>
  <c r="D159" i="1" s="1"/>
  <c r="G160" i="1"/>
  <c r="F159" i="4"/>
  <c r="G157" i="1"/>
  <c r="H154" i="1"/>
  <c r="E39" i="9"/>
  <c r="B39" i="9" s="1"/>
  <c r="F217" i="9"/>
  <c r="B217" i="9" s="1"/>
  <c r="H149" i="1"/>
  <c r="H132" i="1"/>
  <c r="F134" i="4"/>
  <c r="G131" i="1"/>
  <c r="G122" i="1"/>
  <c r="G121" i="1"/>
  <c r="H81" i="1"/>
  <c r="H65" i="1"/>
  <c r="E29" i="9"/>
  <c r="B29" i="9" s="1"/>
  <c r="H64" i="1"/>
  <c r="H50" i="1"/>
  <c r="G1278" i="1"/>
  <c r="G1263" i="1"/>
  <c r="G1264" i="1"/>
  <c r="C1530" i="1"/>
  <c r="G1531" i="1"/>
  <c r="D43" i="8"/>
  <c r="G1241" i="1"/>
  <c r="G1240" i="1"/>
  <c r="G1236" i="1"/>
  <c r="H1236" i="1"/>
  <c r="E258" i="5"/>
  <c r="D1235" i="1" s="1"/>
  <c r="G1232" i="1"/>
  <c r="G1225" i="1"/>
  <c r="G1223" i="1"/>
  <c r="F246" i="5"/>
  <c r="H1216" i="1"/>
  <c r="F239" i="5"/>
  <c r="H1217" i="1"/>
  <c r="G1160" i="1"/>
  <c r="G1156" i="1"/>
  <c r="G1155" i="1"/>
  <c r="H1124" i="1"/>
  <c r="F146" i="5"/>
  <c r="E287" i="9"/>
  <c r="B287" i="9" s="1"/>
  <c r="H1064" i="1"/>
  <c r="H1060" i="1"/>
  <c r="D1048" i="1"/>
  <c r="H1048" i="1" s="1"/>
  <c r="G1054" i="1"/>
  <c r="G1052" i="1"/>
  <c r="H1050" i="1"/>
  <c r="D997" i="1"/>
  <c r="H997" i="1" s="1"/>
  <c r="H1032" i="1"/>
  <c r="H1028" i="1"/>
  <c r="H1025" i="1"/>
  <c r="F45" i="5"/>
  <c r="H1013" i="1"/>
  <c r="H1014" i="1"/>
  <c r="H1012" i="1"/>
  <c r="H1007" i="1"/>
  <c r="H1004" i="1"/>
  <c r="H1002" i="1"/>
  <c r="E12" i="5"/>
  <c r="D990" i="1" s="1"/>
  <c r="H1000" i="1"/>
  <c r="H988" i="1"/>
  <c r="C1483" i="1"/>
  <c r="H1483" i="1" s="1"/>
  <c r="G1486" i="1"/>
  <c r="G1578" i="1"/>
  <c r="G1577" i="1"/>
  <c r="C1576" i="1"/>
  <c r="H1576" i="1" s="1"/>
  <c r="G1510" i="1"/>
  <c r="G1503" i="1"/>
  <c r="C1501" i="1"/>
  <c r="H1501" i="1" s="1"/>
  <c r="G1499" i="1"/>
  <c r="G1502" i="1"/>
  <c r="G1491" i="1"/>
  <c r="G1483" i="1"/>
  <c r="G1482" i="1"/>
  <c r="E283" i="9"/>
  <c r="B283" i="9" s="1"/>
  <c r="E26" i="9"/>
  <c r="B26" i="9" s="1"/>
  <c r="E284" i="9"/>
  <c r="B284" i="9" s="1"/>
  <c r="H1223" i="1"/>
  <c r="G1216" i="1"/>
  <c r="G1217" i="1"/>
  <c r="G1124" i="1"/>
  <c r="G1138" i="1"/>
  <c r="G1056" i="1"/>
  <c r="G1048" i="1"/>
  <c r="G1034" i="1"/>
  <c r="G1039" i="1"/>
  <c r="G1033" i="1"/>
  <c r="C1030" i="1"/>
  <c r="H1030" i="1" s="1"/>
  <c r="G1032" i="1"/>
  <c r="G1031" i="1"/>
  <c r="C1023" i="1"/>
  <c r="H1023" i="1" s="1"/>
  <c r="G1028" i="1"/>
  <c r="G1026" i="1"/>
  <c r="G1025" i="1"/>
  <c r="D12" i="5"/>
  <c r="D7" i="5" s="1"/>
  <c r="G1016" i="1"/>
  <c r="G1015" i="1"/>
  <c r="G1013" i="1"/>
  <c r="G1014" i="1"/>
  <c r="G1012" i="1"/>
  <c r="G1007" i="1"/>
  <c r="G1008" i="1"/>
  <c r="G1006" i="1"/>
  <c r="G1004" i="1"/>
  <c r="G1002" i="1"/>
  <c r="G1000" i="1"/>
  <c r="G999" i="1"/>
  <c r="G998" i="1"/>
  <c r="G989" i="1"/>
  <c r="G986" i="1"/>
  <c r="G988" i="1"/>
  <c r="G1461" i="1"/>
  <c r="H1467" i="1"/>
  <c r="I1467" i="1" s="1"/>
  <c r="E22" i="7"/>
  <c r="E46" i="9"/>
  <c r="B46" i="9" s="1"/>
  <c r="G647" i="1"/>
  <c r="G643" i="1"/>
  <c r="C645" i="1"/>
  <c r="H645" i="1" s="1"/>
  <c r="G642" i="1"/>
  <c r="G404" i="1"/>
  <c r="H412" i="1"/>
  <c r="C386" i="1"/>
  <c r="G378" i="1"/>
  <c r="G379" i="1"/>
  <c r="G364" i="1"/>
  <c r="G365" i="1"/>
  <c r="G411" i="1"/>
  <c r="D196" i="4"/>
  <c r="C206" i="1"/>
  <c r="G184" i="1"/>
  <c r="G185" i="1"/>
  <c r="G183" i="1"/>
  <c r="G182" i="1"/>
  <c r="F220" i="9"/>
  <c r="B220" i="9" s="1"/>
  <c r="G181" i="1"/>
  <c r="F177" i="4"/>
  <c r="H173" i="1"/>
  <c r="H165" i="1"/>
  <c r="H160" i="1"/>
  <c r="G154" i="1"/>
  <c r="G149" i="1"/>
  <c r="G150" i="1"/>
  <c r="G135" i="1"/>
  <c r="G146" i="1"/>
  <c r="G132" i="1"/>
  <c r="C130" i="1"/>
  <c r="D133" i="4"/>
  <c r="G108" i="1"/>
  <c r="G113" i="1"/>
  <c r="G83" i="1"/>
  <c r="G79" i="1"/>
  <c r="H79" i="1"/>
  <c r="G64" i="1"/>
  <c r="G65" i="1"/>
  <c r="G54" i="1"/>
  <c r="G50" i="1"/>
  <c r="G53" i="1"/>
  <c r="F214" i="9"/>
  <c r="B214" i="9" s="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D124" i="4"/>
  <c r="F125" i="4"/>
  <c r="D644" i="4"/>
  <c r="F416" i="4"/>
  <c r="D643" i="4"/>
  <c r="F522" i="4"/>
  <c r="D515" i="4"/>
  <c r="F198" i="5"/>
  <c r="D190" i="5"/>
  <c r="H30" i="3"/>
  <c r="D5" i="7"/>
  <c r="C1453" i="1"/>
  <c r="I35" i="3"/>
  <c r="C1518" i="1"/>
  <c r="H1445" i="1"/>
  <c r="G1445" i="1"/>
  <c r="J1447" i="1"/>
  <c r="J1451" i="1"/>
  <c r="I1455" i="1"/>
  <c r="I1458" i="1"/>
  <c r="I1459" i="1"/>
  <c r="I1462" i="1"/>
  <c r="I1465" i="1"/>
  <c r="I1466" i="1"/>
  <c r="I1473" i="1"/>
  <c r="I1474" i="1"/>
  <c r="J1479"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D44" i="4"/>
  <c r="F45" i="4"/>
  <c r="F495" i="4"/>
  <c r="D484" i="4"/>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3" i="1"/>
  <c r="G1443" i="1"/>
  <c r="J1443" i="1"/>
  <c r="I1448" i="1"/>
  <c r="I1449" i="1"/>
  <c r="I1452" i="1"/>
  <c r="H1454" i="1"/>
  <c r="J1455" i="1"/>
  <c r="H1457" i="1"/>
  <c r="J1459" i="1"/>
  <c r="H1461" i="1"/>
  <c r="J1462" i="1"/>
  <c r="H1464" i="1"/>
  <c r="I1464" i="1" s="1"/>
  <c r="J1466" i="1"/>
  <c r="H1468" i="1"/>
  <c r="H1472" i="1"/>
  <c r="J1474" i="1"/>
  <c r="I1476" i="1"/>
  <c r="I1477" i="1"/>
  <c r="H1441" i="1"/>
  <c r="G1441" i="1"/>
  <c r="J1441" i="1"/>
  <c r="H1447" i="1"/>
  <c r="I1447" i="1" s="1"/>
  <c r="H1451" i="1"/>
  <c r="I1451" i="1" s="1"/>
  <c r="I1457" i="1"/>
  <c r="I1468" i="1"/>
  <c r="I1472" i="1"/>
  <c r="H1479" i="1"/>
  <c r="I1479" i="1" s="1"/>
  <c r="H1481" i="1"/>
  <c r="G1481" i="1"/>
  <c r="H1485" i="1"/>
  <c r="G1485" i="1"/>
  <c r="H1489" i="1"/>
  <c r="G1489" i="1"/>
  <c r="H1493" i="1"/>
  <c r="G1493" i="1"/>
  <c r="H1497" i="1"/>
  <c r="G1497" i="1"/>
  <c r="H1505" i="1"/>
  <c r="G1505" i="1"/>
  <c r="H1509" i="1"/>
  <c r="G1509" i="1"/>
  <c r="H1513" i="1"/>
  <c r="G1513" i="1"/>
  <c r="F225" i="4"/>
  <c r="D224" i="4"/>
  <c r="D580" i="4"/>
  <c r="F581" i="4"/>
  <c r="H286" i="9"/>
  <c r="E87" i="5"/>
  <c r="H289" i="9"/>
  <c r="E176" i="5"/>
  <c r="E238" i="5"/>
  <c r="D245" i="5"/>
  <c r="E141" i="6"/>
  <c r="I24" i="3"/>
  <c r="J1446" i="1"/>
  <c r="J1448" i="1"/>
  <c r="J1450" i="1"/>
  <c r="J1452" i="1"/>
  <c r="J1456" i="1"/>
  <c r="J1458" i="1"/>
  <c r="J1460" i="1"/>
  <c r="J1463" i="1"/>
  <c r="J1465" i="1"/>
  <c r="J1467" i="1"/>
  <c r="J1471" i="1"/>
  <c r="J1473" i="1"/>
  <c r="J1476" i="1"/>
  <c r="J1478" i="1"/>
  <c r="G1480" i="1"/>
  <c r="G1484" i="1"/>
  <c r="G1488" i="1"/>
  <c r="G1492" i="1"/>
  <c r="G1496" i="1"/>
  <c r="G1500" i="1"/>
  <c r="G1504" i="1"/>
  <c r="G1508" i="1"/>
  <c r="G1512" i="1"/>
  <c r="G1516" i="1"/>
  <c r="G1520" i="1"/>
  <c r="G1524" i="1"/>
  <c r="G1528" i="1"/>
  <c r="G1532" i="1"/>
  <c r="G1536" i="1"/>
  <c r="G1540" i="1"/>
  <c r="G1544" i="1"/>
  <c r="G1548" i="1"/>
  <c r="G1552" i="1"/>
  <c r="G1556" i="1"/>
  <c r="G1560" i="1"/>
  <c r="G1564" i="1"/>
  <c r="G1568" i="1"/>
  <c r="H1571" i="1"/>
  <c r="G1573" i="1"/>
  <c r="H1579" i="1"/>
  <c r="F83" i="4"/>
  <c r="D82" i="4"/>
  <c r="F107" i="4"/>
  <c r="D106" i="4"/>
  <c r="D152" i="4"/>
  <c r="F153" i="4"/>
  <c r="F216" i="4"/>
  <c r="D215" i="4"/>
  <c r="F253" i="4"/>
  <c r="D252" i="4"/>
  <c r="E298" i="4"/>
  <c r="D311" i="4"/>
  <c r="E350" i="4"/>
  <c r="D363" i="4"/>
  <c r="F427" i="4"/>
  <c r="D421" i="4"/>
  <c r="F473" i="4"/>
  <c r="D472" i="4"/>
  <c r="F530" i="4"/>
  <c r="D529" i="4"/>
  <c r="D625" i="4"/>
  <c r="H1480" i="1"/>
  <c r="F7" i="4"/>
  <c r="F51" i="4"/>
  <c r="D50" i="4"/>
  <c r="E106" i="4"/>
  <c r="D102" i="1" s="1"/>
  <c r="F169" i="4"/>
  <c r="D163" i="4"/>
  <c r="F264" i="4"/>
  <c r="D263" i="4"/>
  <c r="E644" i="4"/>
  <c r="D638" i="1" s="1"/>
  <c r="D459" i="4"/>
  <c r="E472" i="4"/>
  <c r="D466" i="1" s="1"/>
  <c r="E580" i="4"/>
  <c r="D574" i="1" s="1"/>
  <c r="F8" i="5"/>
  <c r="F70" i="5"/>
  <c r="D69" i="5"/>
  <c r="D238" i="5"/>
  <c r="D42" i="8"/>
  <c r="G294" i="9" s="1"/>
  <c r="E294" i="9" s="1"/>
  <c r="E5" i="7"/>
  <c r="E263" i="4"/>
  <c r="D259" i="1" s="1"/>
  <c r="D299" i="4"/>
  <c r="D351" i="4"/>
  <c r="E529" i="4"/>
  <c r="D118" i="5"/>
  <c r="F36" i="6"/>
  <c r="D35" i="6"/>
  <c r="F114" i="6"/>
  <c r="E593" i="4"/>
  <c r="D587" i="1" s="1"/>
  <c r="D177" i="5"/>
  <c r="F180" i="5"/>
  <c r="F207" i="5"/>
  <c r="D206" i="5"/>
  <c r="H24" i="3"/>
  <c r="F5" i="6"/>
  <c r="E35" i="6"/>
  <c r="F130"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0" i="9"/>
  <c r="E180" i="9" s="1"/>
  <c r="B180"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78" i="9"/>
  <c r="E178" i="9" s="1"/>
  <c r="B178" i="9" s="1"/>
  <c r="G165" i="9"/>
  <c r="E165" i="9" s="1"/>
  <c r="B165" i="9" s="1"/>
  <c r="H164" i="9"/>
  <c r="I10" i="9"/>
  <c r="G160" i="9"/>
  <c r="E160" i="9" s="1"/>
  <c r="B160" i="9" s="1"/>
  <c r="G162" i="9"/>
  <c r="E162" i="9" s="1"/>
  <c r="B162" i="9" s="1"/>
  <c r="G164" i="9"/>
  <c r="G179" i="9"/>
  <c r="E179" i="9" s="1"/>
  <c r="B179" i="9" s="1"/>
  <c r="E286" i="9"/>
  <c r="B286" i="9" s="1"/>
  <c r="E44" i="9"/>
  <c r="B44" i="9" s="1"/>
  <c r="E67" i="9"/>
  <c r="B67" i="9" s="1"/>
  <c r="B73" i="9"/>
  <c r="E83" i="9"/>
  <c r="B83" i="9" s="1"/>
  <c r="B89" i="9"/>
  <c r="E99" i="9"/>
  <c r="B99" i="9" s="1"/>
  <c r="B105" i="9"/>
  <c r="E115" i="9"/>
  <c r="B115" i="9" s="1"/>
  <c r="B121" i="9"/>
  <c r="E131" i="9"/>
  <c r="B131" i="9" s="1"/>
  <c r="B137" i="9"/>
  <c r="B145" i="9"/>
  <c r="E155" i="9"/>
  <c r="B155" i="9" s="1"/>
  <c r="G161" i="9"/>
  <c r="E161" i="9" s="1"/>
  <c r="B161" i="9" s="1"/>
  <c r="G163" i="9"/>
  <c r="E163" i="9" s="1"/>
  <c r="B163" i="9" s="1"/>
  <c r="E63" i="9"/>
  <c r="B63" i="9" s="1"/>
  <c r="B69" i="9"/>
  <c r="E79" i="9"/>
  <c r="B79" i="9" s="1"/>
  <c r="B85" i="9"/>
  <c r="E95" i="9"/>
  <c r="B95" i="9" s="1"/>
  <c r="B101" i="9"/>
  <c r="E111" i="9"/>
  <c r="B111" i="9" s="1"/>
  <c r="B117" i="9"/>
  <c r="E127" i="9"/>
  <c r="B127" i="9" s="1"/>
  <c r="B133" i="9"/>
  <c r="E151" i="9"/>
  <c r="B151" i="9" s="1"/>
  <c r="B157" i="9"/>
  <c r="B215" i="9"/>
  <c r="B219" i="9"/>
  <c r="B223" i="9"/>
  <c r="B227" i="9"/>
  <c r="B231" i="9"/>
  <c r="B235" i="9"/>
  <c r="B239" i="9"/>
  <c r="B243" i="9"/>
  <c r="B247" i="9"/>
  <c r="B251" i="9"/>
  <c r="B255" i="9"/>
  <c r="B259" i="9"/>
  <c r="B263" i="9"/>
  <c r="B267" i="9"/>
  <c r="B271" i="9"/>
  <c r="E273" i="9"/>
  <c r="B273" i="9" s="1"/>
  <c r="B191" i="9" l="1"/>
  <c r="E151" i="4"/>
  <c r="I17" i="3" s="1"/>
  <c r="G1530" i="1"/>
  <c r="H1530" i="1"/>
  <c r="H1235" i="1"/>
  <c r="G1235" i="1"/>
  <c r="G997" i="1"/>
  <c r="E7" i="5"/>
  <c r="F7" i="5" s="1"/>
  <c r="G1576" i="1"/>
  <c r="G1501" i="1"/>
  <c r="G1030" i="1"/>
  <c r="G1023" i="1"/>
  <c r="F12" i="5"/>
  <c r="C990" i="1"/>
  <c r="I30" i="3"/>
  <c r="D1453" i="1"/>
  <c r="G645" i="1"/>
  <c r="G386" i="1"/>
  <c r="H386" i="1"/>
  <c r="G206" i="1"/>
  <c r="H206" i="1"/>
  <c r="F196" i="4"/>
  <c r="C192" i="1"/>
  <c r="F133" i="4"/>
  <c r="C129" i="1"/>
  <c r="G130" i="1"/>
  <c r="H130" i="1"/>
  <c r="B294" i="9"/>
  <c r="F363" i="4"/>
  <c r="C358" i="1"/>
  <c r="I28" i="3"/>
  <c r="D1435" i="1"/>
  <c r="H1518" i="1"/>
  <c r="G1518" i="1"/>
  <c r="E164" i="9"/>
  <c r="B164" i="9" s="1"/>
  <c r="I25" i="3"/>
  <c r="D1329" i="1"/>
  <c r="G289" i="9"/>
  <c r="E289" i="9" s="1"/>
  <c r="B289" i="9" s="1"/>
  <c r="F177" i="5"/>
  <c r="D176" i="5"/>
  <c r="C1154" i="1"/>
  <c r="F351" i="4"/>
  <c r="D350" i="4"/>
  <c r="C346" i="1"/>
  <c r="I29" i="3"/>
  <c r="D1436" i="1"/>
  <c r="H20" i="3"/>
  <c r="C985" i="1"/>
  <c r="F459" i="4"/>
  <c r="C453" i="1"/>
  <c r="F163" i="4"/>
  <c r="C159" i="1"/>
  <c r="F625" i="4"/>
  <c r="C619" i="1"/>
  <c r="E408" i="4"/>
  <c r="D403" i="1" s="1"/>
  <c r="D345" i="1"/>
  <c r="H20" i="9"/>
  <c r="G20" i="9"/>
  <c r="D151" i="4"/>
  <c r="F152" i="4"/>
  <c r="C148" i="1"/>
  <c r="F245" i="5"/>
  <c r="C1222" i="1"/>
  <c r="E68" i="5"/>
  <c r="D1065" i="1"/>
  <c r="E420" i="4"/>
  <c r="F44" i="4"/>
  <c r="C40" i="1"/>
  <c r="G291" i="9"/>
  <c r="E291" i="9" s="1"/>
  <c r="B291" i="9" s="1"/>
  <c r="F190" i="5"/>
  <c r="C1167" i="1"/>
  <c r="F643" i="4"/>
  <c r="C637" i="1"/>
  <c r="D523" i="1"/>
  <c r="E528" i="4"/>
  <c r="K1432" i="9"/>
  <c r="G295" i="9"/>
  <c r="E295" i="9" s="1"/>
  <c r="B295" i="9" s="1"/>
  <c r="I34" i="3"/>
  <c r="C1517" i="1"/>
  <c r="F50" i="4"/>
  <c r="C46" i="1"/>
  <c r="F472" i="4"/>
  <c r="C466" i="1"/>
  <c r="F252" i="4"/>
  <c r="C248" i="1"/>
  <c r="F82" i="4"/>
  <c r="C78" i="1"/>
  <c r="F580" i="4"/>
  <c r="C574" i="1"/>
  <c r="F212" i="9"/>
  <c r="G292" i="9"/>
  <c r="E292" i="9" s="1"/>
  <c r="B292" i="9" s="1"/>
  <c r="F206" i="5"/>
  <c r="C1183" i="1"/>
  <c r="G587" i="1"/>
  <c r="H587" i="1"/>
  <c r="F118" i="5"/>
  <c r="C1096" i="1"/>
  <c r="F299" i="4"/>
  <c r="D298" i="4"/>
  <c r="C294" i="1"/>
  <c r="F238" i="5"/>
  <c r="D237" i="5"/>
  <c r="C1215" i="1"/>
  <c r="D6" i="4"/>
  <c r="D528" i="4"/>
  <c r="F529" i="4"/>
  <c r="C523" i="1"/>
  <c r="F421" i="4"/>
  <c r="C415" i="1"/>
  <c r="D420" i="4"/>
  <c r="F311" i="4"/>
  <c r="C306" i="1"/>
  <c r="F215" i="4"/>
  <c r="C211" i="1"/>
  <c r="F106" i="4"/>
  <c r="C102" i="1"/>
  <c r="E237" i="5"/>
  <c r="E175" i="5" s="1"/>
  <c r="D1152" i="1" s="1"/>
  <c r="D1215" i="1"/>
  <c r="F224" i="4"/>
  <c r="C220" i="1"/>
  <c r="I1443" i="1"/>
  <c r="F484" i="4"/>
  <c r="C478" i="1"/>
  <c r="E6" i="4"/>
  <c r="H1453" i="1"/>
  <c r="G1453" i="1"/>
  <c r="F124" i="4"/>
  <c r="C120" i="1"/>
  <c r="H25" i="3"/>
  <c r="F35" i="6"/>
  <c r="C1329" i="1"/>
  <c r="F129" i="6"/>
  <c r="C1423" i="1"/>
  <c r="D141" i="6"/>
  <c r="D68" i="5"/>
  <c r="F69" i="5"/>
  <c r="C1047" i="1"/>
  <c r="F263" i="4"/>
  <c r="C259" i="1"/>
  <c r="E407" i="4"/>
  <c r="D402" i="1" s="1"/>
  <c r="D293" i="1"/>
  <c r="I22" i="3"/>
  <c r="D1153" i="1"/>
  <c r="I1441" i="1"/>
  <c r="G297" i="9"/>
  <c r="E297" i="9" s="1"/>
  <c r="H29" i="3"/>
  <c r="C1436" i="1"/>
  <c r="F515" i="4"/>
  <c r="C509" i="1"/>
  <c r="F644" i="4"/>
  <c r="C638" i="1"/>
  <c r="I1439" i="1"/>
  <c r="E289" i="4" l="1"/>
  <c r="E291" i="4" s="1"/>
  <c r="D287" i="1" s="1"/>
  <c r="D147" i="1"/>
  <c r="D985" i="1"/>
  <c r="G985" i="1" s="1"/>
  <c r="E6" i="5"/>
  <c r="H276" i="9" s="1"/>
  <c r="I20" i="3"/>
  <c r="H990" i="1"/>
  <c r="G990" i="1"/>
  <c r="H192" i="1"/>
  <c r="G192" i="1"/>
  <c r="E20" i="9"/>
  <c r="B20" i="9" s="1"/>
  <c r="G129" i="1"/>
  <c r="H129" i="1"/>
  <c r="G120" i="1"/>
  <c r="H120" i="1"/>
  <c r="H102" i="1"/>
  <c r="G102" i="1"/>
  <c r="G40" i="1"/>
  <c r="H40" i="1"/>
  <c r="G638" i="1"/>
  <c r="H638" i="1"/>
  <c r="G1329" i="1"/>
  <c r="H1329" i="1"/>
  <c r="G78" i="1"/>
  <c r="H78" i="1"/>
  <c r="H1517" i="1"/>
  <c r="G1517" i="1"/>
  <c r="H11" i="3"/>
  <c r="G1167" i="1"/>
  <c r="H1167" i="1"/>
  <c r="H17" i="3"/>
  <c r="F151" i="4"/>
  <c r="D289" i="4"/>
  <c r="D290" i="4" s="1"/>
  <c r="C147" i="1"/>
  <c r="H21" i="3"/>
  <c r="F68" i="5"/>
  <c r="C1046" i="1"/>
  <c r="H28" i="3"/>
  <c r="F141" i="6"/>
  <c r="C1435" i="1"/>
  <c r="G211" i="1"/>
  <c r="H211" i="1"/>
  <c r="F420" i="4"/>
  <c r="D635" i="4"/>
  <c r="C414" i="1"/>
  <c r="F237" i="5"/>
  <c r="H23" i="3"/>
  <c r="C1214" i="1"/>
  <c r="B212" i="9"/>
  <c r="E635" i="4"/>
  <c r="D629" i="1" s="1"/>
  <c r="D414" i="1"/>
  <c r="G619" i="1"/>
  <c r="H619" i="1"/>
  <c r="G453" i="1"/>
  <c r="H453" i="1"/>
  <c r="G346" i="1"/>
  <c r="H346" i="1"/>
  <c r="H22" i="3"/>
  <c r="F176" i="5"/>
  <c r="D175" i="5"/>
  <c r="C1153" i="1"/>
  <c r="G1047" i="1"/>
  <c r="H1047" i="1"/>
  <c r="I16" i="3"/>
  <c r="E412" i="4"/>
  <c r="D2" i="1"/>
  <c r="F6" i="4"/>
  <c r="H16" i="3"/>
  <c r="D412" i="4"/>
  <c r="C2" i="1"/>
  <c r="G294" i="1"/>
  <c r="H294" i="1"/>
  <c r="I21" i="3"/>
  <c r="D1046" i="1"/>
  <c r="H1436" i="1"/>
  <c r="G1436" i="1"/>
  <c r="G478" i="1"/>
  <c r="H478" i="1"/>
  <c r="G523" i="1"/>
  <c r="H523" i="1"/>
  <c r="G1215" i="1"/>
  <c r="H1215" i="1"/>
  <c r="D407" i="4"/>
  <c r="F298" i="4"/>
  <c r="C293" i="1"/>
  <c r="G466" i="1"/>
  <c r="H466" i="1"/>
  <c r="E636" i="4"/>
  <c r="D630" i="1" s="1"/>
  <c r="D522" i="1"/>
  <c r="G1222" i="1"/>
  <c r="H1222" i="1"/>
  <c r="G1154" i="1"/>
  <c r="H1154" i="1"/>
  <c r="G259" i="1"/>
  <c r="H259" i="1"/>
  <c r="G509" i="1"/>
  <c r="H509" i="1"/>
  <c r="B297" i="9"/>
  <c r="E296" i="9"/>
  <c r="I10" i="3" s="1"/>
  <c r="H1423" i="1"/>
  <c r="G1423" i="1"/>
  <c r="I23" i="3"/>
  <c r="D1214" i="1"/>
  <c r="G415" i="1"/>
  <c r="H415" i="1"/>
  <c r="D636" i="4"/>
  <c r="F528" i="4"/>
  <c r="C522" i="1"/>
  <c r="G1096" i="1"/>
  <c r="H1096" i="1"/>
  <c r="G1183" i="1"/>
  <c r="H1183" i="1"/>
  <c r="G574" i="1"/>
  <c r="H574" i="1"/>
  <c r="G248" i="1"/>
  <c r="H248" i="1"/>
  <c r="G46" i="1"/>
  <c r="H46" i="1"/>
  <c r="G637" i="1"/>
  <c r="H637" i="1"/>
  <c r="G1065" i="1"/>
  <c r="H1065" i="1"/>
  <c r="H148" i="1"/>
  <c r="G148" i="1"/>
  <c r="D6" i="5"/>
  <c r="F350" i="4"/>
  <c r="D408" i="4"/>
  <c r="C345" i="1"/>
  <c r="E293" i="9"/>
  <c r="G220" i="1"/>
  <c r="H220" i="1"/>
  <c r="G306" i="1"/>
  <c r="H306" i="1"/>
  <c r="G159" i="1"/>
  <c r="H159" i="1"/>
  <c r="G358" i="1"/>
  <c r="H358" i="1"/>
  <c r="G299" i="9"/>
  <c r="E299" i="9" s="1"/>
  <c r="D285" i="1" l="1"/>
  <c r="E413" i="4"/>
  <c r="E640" i="4" s="1"/>
  <c r="E290" i="4"/>
  <c r="D286" i="1" s="1"/>
  <c r="H985" i="1"/>
  <c r="D984" i="1"/>
  <c r="E19" i="9"/>
  <c r="G293" i="1"/>
  <c r="H293" i="1"/>
  <c r="G147" i="1"/>
  <c r="H147" i="1"/>
  <c r="G345" i="1"/>
  <c r="H345" i="1"/>
  <c r="G522" i="1"/>
  <c r="H522" i="1"/>
  <c r="D639" i="4"/>
  <c r="F412" i="4"/>
  <c r="C407" i="1"/>
  <c r="E639" i="4"/>
  <c r="D407" i="1"/>
  <c r="G414" i="1"/>
  <c r="H414" i="1"/>
  <c r="G1046" i="1"/>
  <c r="H1046" i="1"/>
  <c r="D413" i="4"/>
  <c r="D414" i="4" s="1"/>
  <c r="F289" i="4"/>
  <c r="D291" i="4"/>
  <c r="C285" i="1"/>
  <c r="G282" i="9"/>
  <c r="E282" i="9" s="1"/>
  <c r="B282" i="9" s="1"/>
  <c r="G276" i="9"/>
  <c r="E276" i="9" s="1"/>
  <c r="F6" i="5"/>
  <c r="C984" i="1"/>
  <c r="C286" i="1"/>
  <c r="E298" i="9"/>
  <c r="B299" i="9"/>
  <c r="F408" i="4"/>
  <c r="C403" i="1"/>
  <c r="F407" i="4"/>
  <c r="C402" i="1"/>
  <c r="G1153" i="1"/>
  <c r="H1153" i="1"/>
  <c r="G1214" i="1"/>
  <c r="H1214" i="1"/>
  <c r="F635" i="4"/>
  <c r="C629" i="1"/>
  <c r="H1435" i="1"/>
  <c r="G1435" i="1"/>
  <c r="N3" i="9"/>
  <c r="I11" i="3"/>
  <c r="F636" i="4"/>
  <c r="C630" i="1"/>
  <c r="H2" i="1"/>
  <c r="G2" i="1"/>
  <c r="F175" i="5"/>
  <c r="C1152" i="1"/>
  <c r="H9" i="3"/>
  <c r="E414" i="4" l="1"/>
  <c r="D409" i="1" s="1"/>
  <c r="E415" i="4"/>
  <c r="D410" i="1" s="1"/>
  <c r="D408" i="1"/>
  <c r="F290" i="4"/>
  <c r="I9" i="3"/>
  <c r="K3" i="9"/>
  <c r="G629" i="1"/>
  <c r="H629" i="1"/>
  <c r="G403" i="1"/>
  <c r="H403" i="1"/>
  <c r="G286" i="1"/>
  <c r="H286" i="1"/>
  <c r="B276" i="9"/>
  <c r="E275" i="9"/>
  <c r="E641" i="4"/>
  <c r="D633" i="1"/>
  <c r="F639" i="4"/>
  <c r="C633" i="1"/>
  <c r="G1152" i="1"/>
  <c r="H1152" i="1"/>
  <c r="F413" i="4"/>
  <c r="D415" i="4"/>
  <c r="D640" i="4"/>
  <c r="D641" i="4" s="1"/>
  <c r="C408" i="1"/>
  <c r="G407" i="1"/>
  <c r="H407" i="1"/>
  <c r="G630" i="1"/>
  <c r="H630" i="1"/>
  <c r="G402" i="1"/>
  <c r="H402" i="1"/>
  <c r="H8" i="3"/>
  <c r="G984" i="1"/>
  <c r="H984" i="1"/>
  <c r="G285" i="1"/>
  <c r="H285" i="1"/>
  <c r="E642" i="4"/>
  <c r="D634" i="1"/>
  <c r="F291" i="4"/>
  <c r="C287" i="1"/>
  <c r="C409" i="1"/>
  <c r="F414" i="4" l="1"/>
  <c r="G408" i="1"/>
  <c r="H408" i="1"/>
  <c r="C635" i="1"/>
  <c r="F641" i="4"/>
  <c r="G287" i="1"/>
  <c r="H287" i="1"/>
  <c r="D642" i="4"/>
  <c r="F640" i="4"/>
  <c r="C634" i="1"/>
  <c r="F415" i="4"/>
  <c r="C410" i="1"/>
  <c r="G633" i="1"/>
  <c r="H633" i="1"/>
  <c r="D635" i="1"/>
  <c r="E645" i="4"/>
  <c r="M3" i="9"/>
  <c r="I8" i="3"/>
  <c r="G409" i="1"/>
  <c r="H409" i="1"/>
  <c r="E646" i="4"/>
  <c r="D636" i="1"/>
  <c r="I18" i="3" l="1"/>
  <c r="D639" i="1"/>
  <c r="G410" i="1"/>
  <c r="H410" i="1"/>
  <c r="D646" i="4"/>
  <c r="F642" i="4"/>
  <c r="C636" i="1"/>
  <c r="G634" i="1"/>
  <c r="H634" i="1"/>
  <c r="D645" i="4"/>
  <c r="G635" i="1"/>
  <c r="H635" i="1"/>
  <c r="I19" i="3"/>
  <c r="D640" i="1"/>
  <c r="H19" i="3" l="1"/>
  <c r="F646" i="4"/>
  <c r="C640" i="1"/>
  <c r="H7" i="3" s="1"/>
  <c r="G636" i="1"/>
  <c r="H636" i="1"/>
  <c r="H18" i="3"/>
  <c r="F645" i="4"/>
  <c r="C639" i="1"/>
  <c r="G640" i="1" l="1"/>
  <c r="H640" i="1"/>
  <c r="J3" i="9"/>
  <c r="I7" i="3"/>
  <c r="G639" i="1"/>
  <c r="H639" i="1"/>
  <c r="L272" i="9" l="1"/>
  <c r="H18" i="9"/>
  <c r="G18" i="9"/>
  <c r="M272" i="9"/>
  <c r="J17" i="9"/>
  <c r="K8" i="9"/>
  <c r="J13" i="9"/>
  <c r="I7" i="9"/>
  <c r="K13" i="9"/>
  <c r="K6" i="9"/>
  <c r="J11" i="9"/>
  <c r="I17" i="9"/>
  <c r="I5" i="9"/>
  <c r="K11" i="9"/>
  <c r="H16" i="9"/>
  <c r="I6" i="9"/>
  <c r="K12" i="9"/>
  <c r="G17" i="9"/>
  <c r="I9" i="9"/>
  <c r="J9" i="9"/>
  <c r="H15" i="9"/>
  <c r="K9" i="9"/>
  <c r="L15" i="9"/>
  <c r="J7" i="9"/>
  <c r="I12" i="9"/>
  <c r="K7" i="9"/>
  <c r="J12" i="9"/>
  <c r="J6" i="9"/>
  <c r="I11" i="9"/>
  <c r="H17" i="9"/>
  <c r="K10" i="9"/>
  <c r="G15" i="9"/>
  <c r="J5" i="9"/>
  <c r="L16" i="9"/>
  <c r="K5" i="9"/>
  <c r="J10" i="9"/>
  <c r="M16" i="9"/>
  <c r="I8" i="9"/>
  <c r="M15" i="9"/>
  <c r="J8" i="9"/>
  <c r="I13" i="9"/>
  <c r="G16" i="9"/>
  <c r="E13" i="9" l="1"/>
  <c r="B13" i="9" s="1"/>
  <c r="E10" i="9"/>
  <c r="B10" i="9" s="1"/>
  <c r="E11" i="9"/>
  <c r="B11" i="9" s="1"/>
  <c r="E12" i="9"/>
  <c r="B12" i="9" s="1"/>
  <c r="E16" i="9"/>
  <c r="E15" i="9"/>
  <c r="E18" i="9"/>
  <c r="B18" i="9" s="1"/>
  <c r="F15" i="9"/>
  <c r="E9" i="9"/>
  <c r="B9" i="9" s="1"/>
  <c r="E6" i="9"/>
  <c r="B6" i="9" s="1"/>
  <c r="E7" i="9"/>
  <c r="B7" i="9" s="1"/>
  <c r="E8" i="9"/>
  <c r="B8" i="9" s="1"/>
  <c r="F16" i="9"/>
  <c r="E17" i="9"/>
  <c r="B17" i="9" s="1"/>
  <c r="E5" i="9"/>
  <c r="F272" i="9"/>
  <c r="B16" i="9" l="1"/>
  <c r="B15" i="9"/>
  <c r="E4" i="9"/>
  <c r="B5" i="9"/>
  <c r="E14" i="9"/>
  <c r="B272" i="9"/>
  <c r="F19" i="9"/>
  <c r="F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<sst xmlns="http://schemas.openxmlformats.org/spreadsheetml/2006/main" count="4313" uniqueCount="3394">
  <si>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</si>
  <si>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</si>
  <si>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</si>
  <si>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</si>
  <si>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</si>
  <si>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</si>
  <si>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</si>
  <si>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</si>
  <si>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</si>
  <si>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</si>
  <si>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</si>
  <si>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</si>
  <si>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</si>
  <si>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</si>
  <si>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</si>
  <si>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</si>
  <si>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</si>
  <si>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</si>
  <si>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</si>
  <si>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</si>
  <si>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</si>
  <si>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</si>
  <si>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</si>
  <si>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</si>
  <si>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</si>
  <si>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</si>
  <si>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</si>
  <si>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</si>
  <si>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</si>
  <si>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</si>
  <si>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</si>
  <si>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ETNOGRAFSKI MUZEJ ISTRE - MUSEO ETNOGRAFICO DELL´ ISTRIA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</si>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</sst>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2310661</v>
      </c>
      <c r="D2" s="6">
        <f>'PR-RAS'!E6</f>
        <v>2404578.69</v>
      </c>
      <c r="E2" s="6">
        <v>0</v>
      </c>
      <c r="F2" s="6">
        <v>0</v>
      </c>
      <c r="G2" s="7">
        <f t="shared" ref="G2:G264" si="0">(B2/1000)*(C2*1+D2*2)</f>
        <v>7119.8183799999997</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500867</v>
      </c>
      <c r="D46" s="1">
        <f>'PR-RAS'!E50</f>
        <v>152700</v>
      </c>
      <c r="E46" s="1">
        <v>0</v>
      </c>
      <c r="F46" s="1">
        <v>0</v>
      </c>
      <c r="G46" s="2">
        <f t="shared" si="0"/>
        <v>36282.014999999999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409567</v>
      </c>
      <c r="D50" s="1">
        <f>'PR-RAS'!E54</f>
        <v>8040</v>
      </c>
      <c r="E50" s="1">
        <v>0</v>
      </c>
      <c r="F50" s="1">
        <v>0</v>
      </c>
      <c r="G50" s="2">
        <f t="shared" si="0"/>
        <v>20856.703000000001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406568</v>
      </c>
      <c r="D53" s="1">
        <f>'PR-RAS'!E57</f>
        <v>8040</v>
      </c>
      <c r="E53" s="1">
        <v>0</v>
      </c>
      <c r="F53" s="1">
        <v>0</v>
      </c>
      <c r="G53" s="2">
        <f t="shared" si="0"/>
        <v>21977.696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2999</v>
      </c>
      <c r="D54" s="1">
        <f>'PR-RAS'!E58</f>
        <v>0</v>
      </c>
      <c r="E54" s="1">
        <v>0</v>
      </c>
      <c r="F54" s="1">
        <v>0</v>
      </c>
      <c r="G54" s="2">
        <f t="shared" si="0"/>
        <v>158.947</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91300</v>
      </c>
      <c r="D64" s="1">
        <f>'PR-RAS'!E68</f>
        <v>144660</v>
      </c>
      <c r="E64" s="1">
        <v>0</v>
      </c>
      <c r="F64" s="1">
        <v>0</v>
      </c>
      <c r="G64" s="2">
        <f t="shared" si="0"/>
        <v>23979.06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61300</v>
      </c>
      <c r="D65" s="1">
        <f>'PR-RAS'!E69</f>
        <v>144660</v>
      </c>
      <c r="E65" s="1">
        <v>0</v>
      </c>
      <c r="F65" s="1">
        <v>0</v>
      </c>
      <c r="G65" s="2">
        <f t="shared" si="0"/>
        <v>22439.68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30000</v>
      </c>
      <c r="D66" s="1">
        <f>'PR-RAS'!E70</f>
        <v>0</v>
      </c>
      <c r="E66" s="1">
        <v>0</v>
      </c>
      <c r="F66" s="1">
        <v>0</v>
      </c>
      <c r="G66" s="2">
        <f t="shared" si="0"/>
        <v>1950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v>
      </c>
      <c r="D78" s="1">
        <f>'PR-RAS'!E82</f>
        <v>1.74</v>
      </c>
      <c r="E78" s="1">
        <v>0</v>
      </c>
      <c r="F78" s="1">
        <v>0</v>
      </c>
      <c r="G78" s="2">
        <f t="shared" si="0"/>
        <v>3.2709599999999996</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v>
      </c>
      <c r="D79" s="1">
        <f>'PR-RAS'!E83</f>
        <v>1.74</v>
      </c>
      <c r="E79" s="1">
        <v>0</v>
      </c>
      <c r="F79" s="1">
        <v>0</v>
      </c>
      <c r="G79" s="2">
        <f t="shared" si="0"/>
        <v>3.3134399999999999</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v>
      </c>
      <c r="D81" s="1">
        <f>'PR-RAS'!E85</f>
        <v>1.74</v>
      </c>
      <c r="E81" s="1">
        <v>0</v>
      </c>
      <c r="F81" s="1">
        <v>0</v>
      </c>
      <c r="G81" s="2">
        <f t="shared" si="0"/>
        <v>2.1983999999999999</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v>
      </c>
      <c r="D83" s="1">
        <f>'PR-RAS'!E87</f>
        <v>0</v>
      </c>
      <c r="E83" s="1">
        <v>0</v>
      </c>
      <c r="F83" s="1">
        <v>0</v>
      </c>
      <c r="G83" s="2">
        <f t="shared" si="0"/>
        <v>1.23</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100661</v>
      </c>
      <c r="D102" s="1">
        <f>'PR-RAS'!E106</f>
        <v>138753.25</v>
      </c>
      <c r="E102" s="1">
        <v>0</v>
      </c>
      <c r="F102" s="1">
        <v>0</v>
      </c>
      <c r="G102" s="2">
        <f t="shared" si="0"/>
        <v>38194.917500000003</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100661</v>
      </c>
      <c r="D108" s="1">
        <f>'PR-RAS'!E112</f>
        <v>138753.25</v>
      </c>
      <c r="E108" s="1">
        <v>0</v>
      </c>
      <c r="F108" s="1">
        <v>0</v>
      </c>
      <c r="G108" s="2">
        <f t="shared" si="0"/>
        <v>40463.922500000001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100661</v>
      </c>
      <c r="D113" s="1">
        <f>'PR-RAS'!E117</f>
        <v>138753.25</v>
      </c>
      <c r="E113" s="1">
        <v>0</v>
      </c>
      <c r="F113" s="1">
        <v>0</v>
      </c>
      <c r="G113" s="2">
        <f t="shared" si="0"/>
        <v>42354.76</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22933</v>
      </c>
      <c r="D120" s="1">
        <f>'PR-RAS'!E124</f>
        <v>56452.04</v>
      </c>
      <c r="E120" s="1">
        <v>0</v>
      </c>
      <c r="F120" s="1">
        <v>0</v>
      </c>
      <c r="G120" s="2">
        <f t="shared" si="0"/>
        <v>16164.612520000001</v>
      </c>
      <c r="H120" s="2">
        <f t="shared" si="1"/>
        <v>4.0000000000873115E-2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22933</v>
      </c>
      <c r="D121" s="1">
        <f>'PR-RAS'!E125</f>
        <v>47372.82</v>
      </c>
      <c r="E121" s="1">
        <v>0</v>
      </c>
      <c r="F121" s="1">
        <v>0</v>
      </c>
      <c r="G121" s="2">
        <f t="shared" si="0"/>
        <v>14121.436799999999</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19343</v>
      </c>
      <c r="D122" s="1">
        <f>'PR-RAS'!E126</f>
        <v>27584.82</v>
      </c>
      <c r="E122" s="1">
        <v>0</v>
      </c>
      <c r="F122" s="1">
        <v>0</v>
      </c>
      <c r="G122" s="2">
        <f t="shared" si="0"/>
        <v>9016.0294400000002</v>
      </c>
      <c r="H122" s="2">
        <f t="shared" si="1"/>
        <v>0.18000000000029104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3590</v>
      </c>
      <c r="D123" s="1">
        <f>'PR-RAS'!E127</f>
        <v>19788</v>
      </c>
      <c r="E123" s="1">
        <v>0</v>
      </c>
      <c r="F123" s="1">
        <v>0</v>
      </c>
      <c r="G123" s="2">
        <f t="shared" si="0"/>
        <v>5266.2519999999995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9079.2199999999993</v>
      </c>
      <c r="E124" s="1">
        <v>0</v>
      </c>
      <c r="F124" s="1">
        <v>0</v>
      </c>
      <c r="G124" s="2">
        <f t="shared" si="0"/>
        <v>2233.48812</v>
      </c>
      <c r="H124" s="2">
        <f t="shared" si="1"/>
        <v>0.21999999999934516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9079.2199999999993</v>
      </c>
      <c r="E125" s="1">
        <v>0</v>
      </c>
      <c r="F125" s="1">
        <v>0</v>
      </c>
      <c r="G125" s="2">
        <f t="shared" si="0"/>
        <v>2251.6465599999997</v>
      </c>
      <c r="H125" s="2">
        <f t="shared" si="1"/>
        <v>0.21999999999934516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1686000</v>
      </c>
      <c r="D129" s="1">
        <f>'PR-RAS'!E133</f>
        <v>2056671.66</v>
      </c>
      <c r="E129" s="1">
        <v>0</v>
      </c>
      <c r="F129" s="1">
        <v>0</v>
      </c>
      <c r="G129" s="2">
        <f t="shared" si="0"/>
        <v>742315.94496000011</v>
      </c>
      <c r="H129" s="2">
        <f t="shared" si="1"/>
        <v>0.34000000008381903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1686000</v>
      </c>
      <c r="D130" s="1">
        <f>'PR-RAS'!E134</f>
        <v>2056671.66</v>
      </c>
      <c r="E130" s="1">
        <v>0</v>
      </c>
      <c r="F130" s="1">
        <v>0</v>
      </c>
      <c r="G130" s="2">
        <f t="shared" si="0"/>
        <v>748115.2882800001</v>
      </c>
      <c r="H130" s="2">
        <f t="shared" si="1"/>
        <v>0.34000000008381903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1683000</v>
      </c>
      <c r="D131" s="1">
        <f>'PR-RAS'!E135</f>
        <v>2047821.66</v>
      </c>
      <c r="E131" s="1">
        <v>0</v>
      </c>
      <c r="F131" s="1">
        <v>0</v>
      </c>
      <c r="G131" s="2">
        <f t="shared" si="0"/>
        <v>751223.63160000008</v>
      </c>
      <c r="H131" s="2">
        <f t="shared" si="1"/>
        <v>0.34000000008381903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3000</v>
      </c>
      <c r="D132" s="1">
        <f>'PR-RAS'!E136</f>
        <v>8850</v>
      </c>
      <c r="E132" s="1">
        <v>0</v>
      </c>
      <c r="F132" s="1">
        <v>0</v>
      </c>
      <c r="G132" s="2">
        <f t="shared" si="0"/>
        <v>2711.7000000000003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161</v>
      </c>
      <c r="D135" s="1">
        <f>'PR-RAS'!E139</f>
        <v>0</v>
      </c>
      <c r="E135" s="1">
        <v>0</v>
      </c>
      <c r="F135" s="1">
        <v>0</v>
      </c>
      <c r="G135" s="2">
        <f t="shared" si="0"/>
        <v>21.574000000000002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161</v>
      </c>
      <c r="D146" s="1">
        <f>'PR-RAS'!E150</f>
        <v>0</v>
      </c>
      <c r="E146" s="1">
        <v>0</v>
      </c>
      <c r="F146" s="1">
        <v>0</v>
      </c>
      <c r="G146" s="2">
        <f t="shared" si="0"/>
        <v>23.344999999999999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1972909</v>
      </c>
      <c r="D147" s="1">
        <f>'PR-RAS'!E151</f>
        <v>2538714.5300000003</v>
      </c>
      <c r="E147" s="1">
        <v>0</v>
      </c>
      <c r="F147" s="1">
        <v>0</v>
      </c>
      <c r="G147" s="2">
        <f t="shared" si="0"/>
        <v>1029349.35676</v>
      </c>
      <c r="H147" s="2">
        <f t="shared" si="1"/>
        <v>0.46999999973922968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1416505</v>
      </c>
      <c r="D148" s="1">
        <f>'PR-RAS'!E152</f>
        <v>1744930.36</v>
      </c>
      <c r="E148" s="1">
        <v>0</v>
      </c>
      <c r="F148" s="1">
        <v>0</v>
      </c>
      <c r="G148" s="2">
        <f t="shared" si="0"/>
        <v>721235.76084</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1158458</v>
      </c>
      <c r="D149" s="1">
        <f>'PR-RAS'!E153</f>
        <v>1420354.75</v>
      </c>
      <c r="E149" s="1">
        <v>0</v>
      </c>
      <c r="F149" s="1">
        <v>0</v>
      </c>
      <c r="G149" s="2">
        <f t="shared" si="0"/>
        <v>591876.78999999992</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1158458</v>
      </c>
      <c r="D150" s="1">
        <f>'PR-RAS'!E154</f>
        <v>1420354.75</v>
      </c>
      <c r="E150" s="1">
        <v>0</v>
      </c>
      <c r="F150" s="1">
        <v>0</v>
      </c>
      <c r="G150" s="2">
        <f t="shared" si="0"/>
        <v>595875.95750000002</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66600</v>
      </c>
      <c r="D154" s="1">
        <f>'PR-RAS'!E158</f>
        <v>94662.1</v>
      </c>
      <c r="E154" s="1">
        <v>0</v>
      </c>
      <c r="F154" s="1">
        <v>0</v>
      </c>
      <c r="G154" s="2">
        <f t="shared" si="0"/>
        <v>39156.402600000001</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191447</v>
      </c>
      <c r="D155" s="1">
        <f>'PR-RAS'!E159</f>
        <v>229913.51</v>
      </c>
      <c r="E155" s="1">
        <v>0</v>
      </c>
      <c r="F155" s="1">
        <v>0</v>
      </c>
      <c r="G155" s="2">
        <f t="shared" si="0"/>
        <v>100296.19908000001</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191447</v>
      </c>
      <c r="D157" s="1">
        <f>'PR-RAS'!E161</f>
        <v>229913.51</v>
      </c>
      <c r="E157" s="1">
        <v>0</v>
      </c>
      <c r="F157" s="1">
        <v>0</v>
      </c>
      <c r="G157" s="2">
        <f t="shared" si="0"/>
        <v>101598.74712</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548383</v>
      </c>
      <c r="D159" s="1">
        <f>'PR-RAS'!E163</f>
        <v>785213.07</v>
      </c>
      <c r="E159" s="1">
        <v>0</v>
      </c>
      <c r="F159" s="1">
        <v>0</v>
      </c>
      <c r="G159" s="2">
        <f t="shared" si="0"/>
        <v>334771.84411999997</v>
      </c>
      <c r="H159" s="2">
        <f t="shared" si="1"/>
        <v>6.9999999948777258E-2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80951</v>
      </c>
      <c r="D160" s="1">
        <f>'PR-RAS'!E164</f>
        <v>157783.12</v>
      </c>
      <c r="E160" s="1">
        <v>0</v>
      </c>
      <c r="F160" s="1">
        <v>0</v>
      </c>
      <c r="G160" s="2">
        <f t="shared" si="0"/>
        <v>63046.241159999998</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18692</v>
      </c>
      <c r="D161" s="1">
        <f>'PR-RAS'!E165</f>
        <v>61977.89</v>
      </c>
      <c r="E161" s="1">
        <v>0</v>
      </c>
      <c r="F161" s="1">
        <v>0</v>
      </c>
      <c r="G161" s="2">
        <f t="shared" si="0"/>
        <v>22823.644800000002</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49109</v>
      </c>
      <c r="D162" s="1">
        <f>'PR-RAS'!E166</f>
        <v>86235.86</v>
      </c>
      <c r="E162" s="1">
        <v>0</v>
      </c>
      <c r="F162" s="1">
        <v>0</v>
      </c>
      <c r="G162" s="2">
        <f t="shared" si="0"/>
        <v>35674.495920000001</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8892</v>
      </c>
      <c r="D163" s="1">
        <f>'PR-RAS'!E167</f>
        <v>2216.37</v>
      </c>
      <c r="E163" s="1">
        <v>0</v>
      </c>
      <c r="F163" s="1">
        <v>0</v>
      </c>
      <c r="G163" s="2">
        <f t="shared" si="0"/>
        <v>2158.60788</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4258</v>
      </c>
      <c r="D164" s="1">
        <f>'PR-RAS'!E168</f>
        <v>7353</v>
      </c>
      <c r="E164" s="1">
        <v>0</v>
      </c>
      <c r="F164" s="1">
        <v>0</v>
      </c>
      <c r="G164" s="2">
        <f t="shared" si="0"/>
        <v>3091.1320000000001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63221</v>
      </c>
      <c r="D165" s="1">
        <f>'PR-RAS'!E169</f>
        <v>132315.35999999999</v>
      </c>
      <c r="E165" s="1">
        <v>0</v>
      </c>
      <c r="F165" s="1">
        <v>0</v>
      </c>
      <c r="G165" s="2">
        <f t="shared" si="0"/>
        <v>53767.682079999999</v>
      </c>
      <c r="H165" s="2">
        <f t="shared" si="1"/>
        <v>0.35999999998603016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19055</v>
      </c>
      <c r="D166" s="1">
        <f>'PR-RAS'!E170</f>
        <v>83831.09</v>
      </c>
      <c r="E166" s="1">
        <v>0</v>
      </c>
      <c r="F166" s="1">
        <v>0</v>
      </c>
      <c r="G166" s="2">
        <f t="shared" si="0"/>
        <v>30808.334699999999</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12480</v>
      </c>
      <c r="D167" s="1">
        <f>'PR-RAS'!E171</f>
        <v>15004.46</v>
      </c>
      <c r="E167" s="1">
        <v>0</v>
      </c>
      <c r="F167" s="1">
        <v>0</v>
      </c>
      <c r="G167" s="2">
        <f t="shared" si="0"/>
        <v>7053.1607199999999</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27078</v>
      </c>
      <c r="D168" s="1">
        <f>'PR-RAS'!E172</f>
        <v>28755.73</v>
      </c>
      <c r="E168" s="1">
        <v>0</v>
      </c>
      <c r="F168" s="1">
        <v>0</v>
      </c>
      <c r="G168" s="2">
        <f t="shared" si="0"/>
        <v>14126.43982</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3425</v>
      </c>
      <c r="D169" s="1">
        <f>'PR-RAS'!E173</f>
        <v>1382.11</v>
      </c>
      <c r="E169" s="1">
        <v>0</v>
      </c>
      <c r="F169" s="1">
        <v>0</v>
      </c>
      <c r="G169" s="2">
        <f t="shared" si="0"/>
        <v>1039.7889599999999</v>
      </c>
      <c r="H169" s="2">
        <f t="shared" si="1"/>
        <v>0.10999999999989996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1183</v>
      </c>
      <c r="D170" s="1">
        <f>'PR-RAS'!E174</f>
        <v>3341.97</v>
      </c>
      <c r="E170" s="1">
        <v>0</v>
      </c>
      <c r="F170" s="1">
        <v>0</v>
      </c>
      <c r="G170" s="2">
        <f t="shared" si="0"/>
        <v>1329.51286</v>
      </c>
      <c r="H170" s="2">
        <f t="shared" si="1"/>
        <v>3.0000000000200089E-2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345295</v>
      </c>
      <c r="D173" s="1">
        <f>'PR-RAS'!E177</f>
        <v>450217.62999999995</v>
      </c>
      <c r="E173" s="1">
        <v>0</v>
      </c>
      <c r="F173" s="1">
        <v>0</v>
      </c>
      <c r="G173" s="2">
        <f t="shared" si="0"/>
        <v>214265.60471999994</v>
      </c>
      <c r="H173" s="2">
        <f t="shared" si="1"/>
        <v>0.37000000005355105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42442</v>
      </c>
      <c r="D174" s="1">
        <f>'PR-RAS'!E178</f>
        <v>21822.9</v>
      </c>
      <c r="E174" s="1">
        <v>0</v>
      </c>
      <c r="F174" s="1">
        <v>0</v>
      </c>
      <c r="G174" s="2">
        <f t="shared" si="0"/>
        <v>14893.189399999999</v>
      </c>
      <c r="H174" s="2">
        <f t="shared" si="1"/>
        <v>9.9999999998544808E-2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32266</v>
      </c>
      <c r="D175" s="1">
        <f>'PR-RAS'!E179</f>
        <v>26898.11</v>
      </c>
      <c r="E175" s="1">
        <v>0</v>
      </c>
      <c r="F175" s="1">
        <v>0</v>
      </c>
      <c r="G175" s="2">
        <f t="shared" si="0"/>
        <v>14974.826279999999</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v>
      </c>
      <c r="D176" s="1">
        <f>'PR-RAS'!E180</f>
        <v>7856.25</v>
      </c>
      <c r="E176" s="1">
        <v>0</v>
      </c>
      <c r="F176" s="1">
        <v>0</v>
      </c>
      <c r="G176" s="2">
        <f t="shared" si="0"/>
        <v>2802.1875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11770</v>
      </c>
      <c r="D177" s="1">
        <f>'PR-RAS'!E181</f>
        <v>12827.96</v>
      </c>
      <c r="E177" s="1">
        <v>0</v>
      </c>
      <c r="F177" s="1">
        <v>0</v>
      </c>
      <c r="G177" s="2">
        <f t="shared" si="0"/>
        <v>6586.9619199999997</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5166</v>
      </c>
      <c r="D178" s="1">
        <f>'PR-RAS'!E182</f>
        <v>7165.6</v>
      </c>
      <c r="E178" s="1">
        <v>0</v>
      </c>
      <c r="F178" s="1">
        <v>0</v>
      </c>
      <c r="G178" s="2">
        <f t="shared" si="0"/>
        <v>3451.0043999999998</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145907</v>
      </c>
      <c r="D180" s="1">
        <f>'PR-RAS'!E184</f>
        <v>198627.78</v>
      </c>
      <c r="E180" s="1">
        <v>0</v>
      </c>
      <c r="F180" s="1">
        <v>0</v>
      </c>
      <c r="G180" s="2">
        <f t="shared" si="0"/>
        <v>97226.098240000007</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62885</v>
      </c>
      <c r="D181" s="1">
        <f>'PR-RAS'!E185</f>
        <v>69600.42</v>
      </c>
      <c r="E181" s="1">
        <v>0</v>
      </c>
      <c r="F181" s="1">
        <v>0</v>
      </c>
      <c r="G181" s="2">
        <f t="shared" si="0"/>
        <v>36375.451199999996</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44559</v>
      </c>
      <c r="D182" s="1">
        <f>'PR-RAS'!E186</f>
        <v>105418.61</v>
      </c>
      <c r="E182" s="1">
        <v>0</v>
      </c>
      <c r="F182" s="1">
        <v>0</v>
      </c>
      <c r="G182" s="2">
        <f t="shared" si="0"/>
        <v>46226.715819999998</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13232</v>
      </c>
      <c r="D183" s="1">
        <f>'PR-RAS'!E187</f>
        <v>8727.15</v>
      </c>
      <c r="E183" s="1">
        <v>0</v>
      </c>
      <c r="F183" s="1">
        <v>0</v>
      </c>
      <c r="G183" s="2">
        <f t="shared" si="0"/>
        <v>5584.9065999999993</v>
      </c>
      <c r="H183" s="2">
        <f t="shared" si="1"/>
        <v>0.1499999999996362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45684</v>
      </c>
      <c r="D184" s="1">
        <f>'PR-RAS'!E188</f>
        <v>36169.810000000005</v>
      </c>
      <c r="E184" s="1">
        <v>0</v>
      </c>
      <c r="F184" s="1">
        <v>0</v>
      </c>
      <c r="G184" s="2">
        <f t="shared" si="0"/>
        <v>21598.322460000003</v>
      </c>
      <c r="H184" s="2">
        <f t="shared" si="1"/>
        <v>0.18999999999505235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10096</v>
      </c>
      <c r="D185" s="1">
        <f>'PR-RAS'!E189</f>
        <v>9759.09</v>
      </c>
      <c r="E185" s="1">
        <v>0</v>
      </c>
      <c r="F185" s="1">
        <v>0</v>
      </c>
      <c r="G185" s="2">
        <f t="shared" si="0"/>
        <v>5449.0091199999997</v>
      </c>
      <c r="H185" s="2">
        <f t="shared" si="1"/>
        <v>9.0000000000145519E-2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14923</v>
      </c>
      <c r="D186" s="1">
        <f>'PR-RAS'!E190</f>
        <v>15402.04</v>
      </c>
      <c r="E186" s="1">
        <v>0</v>
      </c>
      <c r="F186" s="1">
        <v>0</v>
      </c>
      <c r="G186" s="2">
        <f t="shared" si="0"/>
        <v>8459.5097999999998</v>
      </c>
      <c r="H186" s="2">
        <f t="shared" si="1"/>
        <v>4.0000000000873115E-2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15979</v>
      </c>
      <c r="D187" s="1">
        <f>'PR-RAS'!E191</f>
        <v>8923.42</v>
      </c>
      <c r="E187" s="1">
        <v>0</v>
      </c>
      <c r="F187" s="1">
        <v>0</v>
      </c>
      <c r="G187" s="2">
        <f t="shared" si="0"/>
        <v>6291.6062399999992</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2250</v>
      </c>
      <c r="D188" s="1">
        <f>'PR-RAS'!E192</f>
        <v>1350</v>
      </c>
      <c r="E188" s="1">
        <v>0</v>
      </c>
      <c r="F188" s="1">
        <v>0</v>
      </c>
      <c r="G188" s="2">
        <f t="shared" si="0"/>
        <v>925.65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1050</v>
      </c>
      <c r="D189" s="1">
        <f>'PR-RAS'!E193</f>
        <v>352.35</v>
      </c>
      <c r="E189" s="1">
        <v>0</v>
      </c>
      <c r="F189" s="1">
        <v>0</v>
      </c>
      <c r="G189" s="2">
        <f t="shared" si="0"/>
        <v>329.8836</v>
      </c>
      <c r="H189" s="2">
        <f t="shared" si="1"/>
        <v>0.35000000000002274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1386</v>
      </c>
      <c r="D191" s="1">
        <f>'PR-RAS'!E195</f>
        <v>382.91</v>
      </c>
      <c r="E191" s="1">
        <v>0</v>
      </c>
      <c r="F191" s="1">
        <v>0</v>
      </c>
      <c r="G191" s="2">
        <f t="shared" si="0"/>
        <v>408.84580000000005</v>
      </c>
      <c r="H191" s="2">
        <f t="shared" si="1"/>
        <v>8.9999999999974989E-2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8021</v>
      </c>
      <c r="D192" s="1">
        <f>'PR-RAS'!E196</f>
        <v>8571.1</v>
      </c>
      <c r="E192" s="1">
        <v>0</v>
      </c>
      <c r="F192" s="1">
        <v>0</v>
      </c>
      <c r="G192" s="2">
        <f t="shared" si="0"/>
        <v>4806.1711999999998</v>
      </c>
      <c r="H192" s="2">
        <f t="shared" si="1"/>
        <v>0.1000000000003638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8021</v>
      </c>
      <c r="D206" s="1">
        <f>'PR-RAS'!E210</f>
        <v>8571.1</v>
      </c>
      <c r="E206" s="1">
        <v>0</v>
      </c>
      <c r="F206" s="1">
        <v>0</v>
      </c>
      <c r="G206" s="2">
        <f t="shared" si="0"/>
        <v>5158.4560000000001</v>
      </c>
      <c r="H206" s="2">
        <f t="shared" si="1"/>
        <v>0.1000000000003638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7980</v>
      </c>
      <c r="D207" s="1">
        <f>'PR-RAS'!E211</f>
        <v>8489.1</v>
      </c>
      <c r="E207" s="1">
        <v>0</v>
      </c>
      <c r="F207" s="1">
        <v>0</v>
      </c>
      <c r="G207" s="2">
        <f t="shared" si="0"/>
        <v>5141.3891999999996</v>
      </c>
      <c r="H207" s="2">
        <f t="shared" si="1"/>
        <v>0.1000000000003638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41</v>
      </c>
      <c r="D208" s="1">
        <f>'PR-RAS'!E212</f>
        <v>82</v>
      </c>
      <c r="E208" s="1">
        <v>0</v>
      </c>
      <c r="F208" s="1">
        <v>0</v>
      </c>
      <c r="G208" s="2">
        <f t="shared" si="0"/>
        <v>42.434999999999995</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1972909</v>
      </c>
      <c r="D285" s="1">
        <f>'PR-RAS'!E289</f>
        <v>2538714.5300000003</v>
      </c>
      <c r="E285" s="1">
        <v>0</v>
      </c>
      <c r="F285" s="1">
        <v>0</v>
      </c>
      <c r="G285" s="2">
        <f t="shared" si="8"/>
        <v>2002296.0090399999</v>
      </c>
      <c r="H285" s="2">
        <f t="shared" si="9"/>
        <v>0.46999999973922968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337752</v>
      </c>
      <c r="D286" s="1">
        <f>'PR-RAS'!E290</f>
        <v>0</v>
      </c>
      <c r="E286" s="1">
        <v>0</v>
      </c>
      <c r="F286" s="1">
        <v>0</v>
      </c>
      <c r="G286" s="2">
        <f t="shared" si="8"/>
        <v>96259.319999999992</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134135.84000000032</v>
      </c>
      <c r="E287" s="1">
        <v>0</v>
      </c>
      <c r="F287" s="1">
        <v>0</v>
      </c>
      <c r="G287" s="2">
        <f t="shared" si="8"/>
        <v>76725.700480000174</v>
      </c>
      <c r="H287" s="2">
        <f t="shared" si="9"/>
        <v>0.15999999968335032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35216</v>
      </c>
      <c r="D288" s="1">
        <f>'PR-RAS'!E292</f>
        <v>306397.63</v>
      </c>
      <c r="E288" s="1">
        <v>0</v>
      </c>
      <c r="F288" s="1">
        <v>0</v>
      </c>
      <c r="G288" s="2">
        <f t="shared" si="8"/>
        <v>185979.23161999998</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1853</v>
      </c>
      <c r="D290" s="1">
        <f>'PR-RAS'!E294</f>
        <v>16038.71</v>
      </c>
      <c r="E290" s="1">
        <v>0</v>
      </c>
      <c r="F290" s="1">
        <v>0</v>
      </c>
      <c r="G290" s="2">
        <f t="shared" si="8"/>
        <v>9805.8913799999991</v>
      </c>
      <c r="H290" s="2">
        <f t="shared" si="9"/>
        <v>0.29000000000087311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1853</v>
      </c>
      <c r="D291" s="1">
        <f>'PR-RAS'!E295</f>
        <v>16038.71</v>
      </c>
      <c r="E291" s="1">
        <v>0</v>
      </c>
      <c r="F291" s="1">
        <v>0</v>
      </c>
      <c r="G291" s="2">
        <f t="shared" si="8"/>
        <v>9839.8217999999997</v>
      </c>
      <c r="H291" s="2">
        <f t="shared" si="9"/>
        <v>0.29000000000087311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221616</v>
      </c>
      <c r="D345" s="1">
        <f>'PR-RAS'!E350</f>
        <v>179626.44</v>
      </c>
      <c r="E345" s="1">
        <v>0</v>
      </c>
      <c r="F345" s="1">
        <v>0</v>
      </c>
      <c r="G345" s="2">
        <f t="shared" si="8"/>
        <v>199818.89471999998</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37500</v>
      </c>
      <c r="D346" s="1">
        <f>'PR-RAS'!E351</f>
        <v>49504.38</v>
      </c>
      <c r="E346" s="1">
        <v>0</v>
      </c>
      <c r="F346" s="1">
        <v>0</v>
      </c>
      <c r="G346" s="2">
        <f t="shared" si="8"/>
        <v>47095.522199999999</v>
      </c>
      <c r="H346" s="2">
        <f t="shared" si="9"/>
        <v>0.37999999999738066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37500</v>
      </c>
      <c r="D351" s="1">
        <f>'PR-RAS'!E356</f>
        <v>49504.38</v>
      </c>
      <c r="E351" s="1">
        <v>0</v>
      </c>
      <c r="F351" s="1">
        <v>0</v>
      </c>
      <c r="G351" s="2">
        <f t="shared" si="8"/>
        <v>47778.065999999999</v>
      </c>
      <c r="H351" s="2">
        <f t="shared" si="9"/>
        <v>0.37999999999738066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37500</v>
      </c>
      <c r="D355" s="1">
        <f>'PR-RAS'!E360</f>
        <v>36116.879999999997</v>
      </c>
      <c r="E355" s="1">
        <v>0</v>
      </c>
      <c r="F355" s="1">
        <v>0</v>
      </c>
      <c r="G355" s="2">
        <f t="shared" si="8"/>
        <v>38845.751039999996</v>
      </c>
      <c r="H355" s="2">
        <f t="shared" si="9"/>
        <v>0.12000000000261934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13387.5</v>
      </c>
      <c r="E357" s="1">
        <v>0</v>
      </c>
      <c r="F357" s="1">
        <v>0</v>
      </c>
      <c r="G357" s="2">
        <f t="shared" si="8"/>
        <v>9531.9</v>
      </c>
      <c r="H357" s="2">
        <f t="shared" si="9"/>
        <v>0.5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184116</v>
      </c>
      <c r="D358" s="1">
        <f>'PR-RAS'!E363</f>
        <v>130122.06</v>
      </c>
      <c r="E358" s="1">
        <v>0</v>
      </c>
      <c r="F358" s="1">
        <v>0</v>
      </c>
      <c r="G358" s="2">
        <f t="shared" si="8"/>
        <v>158636.56284</v>
      </c>
      <c r="H358" s="2">
        <f t="shared" si="9"/>
        <v>5.9999999997671694E-2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144675</v>
      </c>
      <c r="D364" s="1">
        <f>'PR-RAS'!E369</f>
        <v>130122.06</v>
      </c>
      <c r="E364" s="1">
        <v>0</v>
      </c>
      <c r="F364" s="1">
        <v>0</v>
      </c>
      <c r="G364" s="2">
        <f t="shared" si="8"/>
        <v>146985.64056</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138676</v>
      </c>
      <c r="D365" s="1">
        <f>'PR-RAS'!E370</f>
        <v>22310.06</v>
      </c>
      <c r="E365" s="1">
        <v>0</v>
      </c>
      <c r="F365" s="1">
        <v>0</v>
      </c>
      <c r="G365" s="2">
        <f t="shared" si="8"/>
        <v>66719.787679999994</v>
      </c>
      <c r="H365" s="2">
        <f t="shared" si="9"/>
        <v>6.0000000001309672E-2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5999</v>
      </c>
      <c r="D366" s="1">
        <f>'PR-RAS'!E371</f>
        <v>149</v>
      </c>
      <c r="E366" s="1">
        <v>0</v>
      </c>
      <c r="F366" s="1">
        <v>0</v>
      </c>
      <c r="G366" s="2">
        <f t="shared" si="8"/>
        <v>2298.4049999999997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107663</v>
      </c>
      <c r="E371" s="1">
        <v>0</v>
      </c>
      <c r="F371" s="1">
        <v>0</v>
      </c>
      <c r="G371" s="2">
        <f t="shared" si="8"/>
        <v>79670.62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691</v>
      </c>
      <c r="D378" s="1">
        <f>'PR-RAS'!E383</f>
        <v>0</v>
      </c>
      <c r="E378" s="1">
        <v>0</v>
      </c>
      <c r="F378" s="1">
        <v>0</v>
      </c>
      <c r="G378" s="2">
        <f t="shared" si="8"/>
        <v>260.50700000000001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691</v>
      </c>
      <c r="D379" s="1">
        <f>'PR-RAS'!E384</f>
        <v>0</v>
      </c>
      <c r="E379" s="1">
        <v>0</v>
      </c>
      <c r="F379" s="1">
        <v>0</v>
      </c>
      <c r="G379" s="2">
        <f t="shared" si="8"/>
        <v>261.19799999999998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38750</v>
      </c>
      <c r="D386" s="1">
        <f>'PR-RAS'!E391</f>
        <v>0</v>
      </c>
      <c r="E386" s="1">
        <v>0</v>
      </c>
      <c r="F386" s="1">
        <v>0</v>
      </c>
      <c r="G386" s="2">
        <f t="shared" si="8"/>
        <v>14918.75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38750</v>
      </c>
      <c r="D389" s="1">
        <f>'PR-RAS'!E394</f>
        <v>0</v>
      </c>
      <c r="E389" s="1">
        <v>0</v>
      </c>
      <c r="F389" s="1">
        <v>0</v>
      </c>
      <c r="G389" s="2">
        <f t="shared" si="8"/>
        <v>15035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221616</v>
      </c>
      <c r="D403" s="1">
        <f>'PR-RAS'!E408</f>
        <v>179626.44</v>
      </c>
      <c r="E403" s="1">
        <v>0</v>
      </c>
      <c r="F403" s="1">
        <v>0</v>
      </c>
      <c r="G403" s="2">
        <f t="shared" si="8"/>
        <v>233509.28976000001</v>
      </c>
      <c r="H403" s="2">
        <f t="shared" si="9"/>
        <v>0.44000000000232831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502000</v>
      </c>
      <c r="D404" s="1">
        <f>'PR-RAS'!E409</f>
        <v>346954.38</v>
      </c>
      <c r="E404" s="1">
        <v>0</v>
      </c>
      <c r="F404" s="1">
        <v>0</v>
      </c>
      <c r="G404" s="2">
        <f t="shared" si="8"/>
        <v>481951.23028000002</v>
      </c>
      <c r="H404" s="2">
        <f t="shared" si="9"/>
        <v>0.38000000000465661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2310661</v>
      </c>
      <c r="D407" s="1">
        <f>'PR-RAS'!E412</f>
        <v>2404578.69</v>
      </c>
      <c r="E407" s="1">
        <v>0</v>
      </c>
      <c r="F407" s="1">
        <v>0</v>
      </c>
      <c r="G407" s="2">
        <f t="shared" si="8"/>
        <v>2890646.2622800004</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2194525</v>
      </c>
      <c r="D408" s="1">
        <f>'PR-RAS'!E413</f>
        <v>2718340.97</v>
      </c>
      <c r="E408" s="1">
        <v>0</v>
      </c>
      <c r="F408" s="1">
        <v>0</v>
      </c>
      <c r="G408" s="2">
        <f t="shared" si="8"/>
        <v>3105901.2245800002</v>
      </c>
      <c r="H408" s="2">
        <f t="shared" si="9"/>
        <v>2.9999999795109034E-2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116136</v>
      </c>
      <c r="D409" s="1">
        <f>'PR-RAS'!E414</f>
        <v>0</v>
      </c>
      <c r="E409" s="1">
        <v>0</v>
      </c>
      <c r="F409" s="1">
        <v>0</v>
      </c>
      <c r="G409" s="2">
        <f t="shared" si="8"/>
        <v>47383.487999999998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313762.28000000026</v>
      </c>
      <c r="E410" s="1">
        <v>0</v>
      </c>
      <c r="F410" s="1">
        <v>0</v>
      </c>
      <c r="G410" s="2">
        <f t="shared" si="8"/>
        <v>256657.5450400002</v>
      </c>
      <c r="H410" s="2">
        <f t="shared" si="9"/>
        <v>0.28000000026077032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537216</v>
      </c>
      <c r="D411" s="1">
        <f>'PR-RAS'!E416</f>
        <v>653352.01</v>
      </c>
      <c r="E411" s="1">
        <v>0</v>
      </c>
      <c r="F411" s="1">
        <v>0</v>
      </c>
      <c r="G411" s="2">
        <f t="shared" si="8"/>
        <v>756007.20819999999</v>
      </c>
      <c r="H411" s="2">
        <f t="shared" si="9"/>
        <v>1.0000000009313226E-2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1853</v>
      </c>
      <c r="D413" s="1">
        <f>'PR-RAS'!E418</f>
        <v>16038.71</v>
      </c>
      <c r="E413" s="1">
        <v>0</v>
      </c>
      <c r="F413" s="1">
        <v>0</v>
      </c>
      <c r="G413" s="2">
        <f t="shared" si="8"/>
        <v>13979.333039999998</v>
      </c>
      <c r="H413" s="2">
        <f t="shared" si="9"/>
        <v>0.29000000000087311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2310661</v>
      </c>
      <c r="D633" s="1">
        <f>'PR-RAS'!E639</f>
        <v>2404578.69</v>
      </c>
      <c r="E633" s="1">
        <v>0</v>
      </c>
      <c r="F633" s="1">
        <v>0</v>
      </c>
      <c r="G633" s="2">
        <f t="shared" si="10"/>
        <v>4499725.2161600003</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2194525</v>
      </c>
      <c r="D634" s="1">
        <f>'PR-RAS'!E640</f>
        <v>2718340.97</v>
      </c>
      <c r="E634" s="1">
        <v>0</v>
      </c>
      <c r="F634" s="1">
        <v>0</v>
      </c>
      <c r="G634" s="2">
        <f t="shared" si="10"/>
        <v>4830553.9930199999</v>
      </c>
      <c r="H634" s="2">
        <f t="shared" si="11"/>
        <v>2.9999999795109034E-2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116136</v>
      </c>
      <c r="D635" s="1">
        <f>'PR-RAS'!E641</f>
        <v>0</v>
      </c>
      <c r="E635" s="1">
        <v>0</v>
      </c>
      <c r="F635" s="1">
        <v>0</v>
      </c>
      <c r="G635" s="2">
        <f t="shared" si="10"/>
        <v>73630.224000000002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313762.28000000026</v>
      </c>
      <c r="E636" s="1">
        <v>0</v>
      </c>
      <c r="F636" s="1">
        <v>0</v>
      </c>
      <c r="G636" s="2">
        <f t="shared" si="10"/>
        <v>398478.09560000035</v>
      </c>
      <c r="H636" s="2">
        <f t="shared" si="11"/>
        <v>0.28000000026077032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537216</v>
      </c>
      <c r="D637" s="1">
        <f>'PR-RAS'!E643</f>
        <v>653352.01</v>
      </c>
      <c r="E637" s="1">
        <v>0</v>
      </c>
      <c r="F637" s="1">
        <v>0</v>
      </c>
      <c r="G637" s="2">
        <f t="shared" si="10"/>
        <v>1172733.1327200001</v>
      </c>
      <c r="H637" s="2">
        <f t="shared" si="11"/>
        <v>1.0000000009313226E-2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653352</v>
      </c>
      <c r="D639" s="1">
        <f>'PR-RAS'!E645</f>
        <v>339589.72999999975</v>
      </c>
      <c r="E639" s="1">
        <v>0</v>
      </c>
      <c r="F639" s="1">
        <v>0</v>
      </c>
      <c r="G639" s="2">
        <f t="shared" si="10"/>
        <v>850155.07147999969</v>
      </c>
      <c r="H639" s="2">
        <f t="shared" si="11"/>
        <v>0.2700000002514571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791542</v>
      </c>
      <c r="D642" s="1">
        <f>'PR-RAS'!E649</f>
        <v>820691.27</v>
      </c>
      <c r="E642" s="1">
        <v>0</v>
      </c>
      <c r="F642" s="1">
        <v>0</v>
      </c>
      <c r="G642" s="2">
        <f t="shared" si="10"/>
        <v>1559504.63014</v>
      </c>
      <c r="H642" s="2">
        <f t="shared" si="11"/>
        <v>0.27000000001862645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3485274</v>
      </c>
      <c r="D643" s="1">
        <f>'PR-RAS'!E650</f>
        <v>2578219.92</v>
      </c>
      <c r="E643" s="1">
        <v>0</v>
      </c>
      <c r="F643" s="1">
        <v>0</v>
      </c>
      <c r="G643" s="2">
        <f t="shared" si="10"/>
        <v>5547980.2852800004</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3456125</v>
      </c>
      <c r="D644" s="1">
        <f>'PR-RAS'!E651</f>
        <v>2907174.99</v>
      </c>
      <c r="E644" s="1">
        <v>0</v>
      </c>
      <c r="F644" s="1">
        <v>0</v>
      </c>
      <c r="G644" s="2">
        <f t="shared" si="10"/>
        <v>5960915.4121400006</v>
      </c>
      <c r="H644" s="2">
        <f t="shared" si="11"/>
        <v>9.9999997764825821E-3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820691</v>
      </c>
      <c r="D645" s="1">
        <f>'PR-RAS'!E652</f>
        <v>491736.19999999972</v>
      </c>
      <c r="E645" s="1">
        <v>0</v>
      </c>
      <c r="F645" s="1">
        <v>0</v>
      </c>
      <c r="G645" s="2">
        <f t="shared" si="10"/>
        <v>1161881.2295999997</v>
      </c>
      <c r="H645" s="2">
        <f t="shared" si="11"/>
        <v>0.19999999972060323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10</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61300</v>
      </c>
      <c r="D668" s="1">
        <f>'PR-RAS'!E675</f>
        <v>139660</v>
      </c>
      <c r="E668" s="1">
        <v>0</v>
      </c>
      <c r="F668" s="1">
        <v>0</v>
      </c>
      <c r="G668" s="2">
        <f t="shared" si="10"/>
        <v>227193.54</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5000</v>
      </c>
      <c r="E669" s="1">
        <v>0</v>
      </c>
      <c r="F669" s="1">
        <v>0</v>
      </c>
      <c r="G669" s="2">
        <f t="shared" si="10"/>
        <v>6680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30000</v>
      </c>
      <c r="D670" s="1">
        <f>'PR-RAS'!E677</f>
        <v>0</v>
      </c>
      <c r="E670" s="1">
        <v>0</v>
      </c>
      <c r="F670" s="1">
        <v>0</v>
      </c>
      <c r="G670" s="2">
        <f t="shared" si="10"/>
        <v>20070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98322</v>
      </c>
      <c r="D703" s="1">
        <f>'PR-RAS'!E710</f>
        <v>138353.25</v>
      </c>
      <c r="E703" s="1">
        <v>0</v>
      </c>
      <c r="F703" s="1">
        <v>0</v>
      </c>
      <c r="G703" s="2">
        <f t="shared" si="10"/>
        <v>263270.00699999998</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7250</v>
      </c>
      <c r="D710" s="1">
        <f>'PR-RAS'!E717</f>
        <v>4475.26</v>
      </c>
      <c r="E710" s="1">
        <v>0</v>
      </c>
      <c r="F710" s="1">
        <v>0</v>
      </c>
      <c r="G710" s="2">
        <f t="shared" si="10"/>
        <v>11486.168679999999</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49109</v>
      </c>
      <c r="D711" s="1">
        <f>'PR-RAS'!E718</f>
        <v>86235.86</v>
      </c>
      <c r="E711" s="1">
        <v>0</v>
      </c>
      <c r="F711" s="1">
        <v>0</v>
      </c>
      <c r="G711" s="2">
        <f t="shared" si="10"/>
        <v>157322.3112</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28043</v>
      </c>
      <c r="D714" s="1">
        <f>'PR-RAS'!E721</f>
        <v>32426.73</v>
      </c>
      <c r="E714" s="1">
        <v>0</v>
      </c>
      <c r="F714" s="1">
        <v>0</v>
      </c>
      <c r="G714" s="2">
        <f t="shared" si="10"/>
        <v>66235.175979999985</v>
      </c>
      <c r="H714" s="2">
        <f t="shared" si="11"/>
        <v>0.27000000000043656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40600</v>
      </c>
      <c r="D715" s="1">
        <f>'PR-RAS'!E722</f>
        <v>5031.8900000000003</v>
      </c>
      <c r="E715" s="1">
        <v>0</v>
      </c>
      <c r="F715" s="1">
        <v>0</v>
      </c>
      <c r="G715" s="2">
        <f t="shared" si="10"/>
        <v>36173.938920000001</v>
      </c>
      <c r="H715" s="2">
        <f t="shared" si="11"/>
        <v>0.10999999999967258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3487</v>
      </c>
      <c r="D716" s="1">
        <f>'PR-RAS'!E723</f>
        <v>15032.71</v>
      </c>
      <c r="E716" s="1">
        <v>0</v>
      </c>
      <c r="F716" s="1">
        <v>0</v>
      </c>
      <c r="G716" s="2">
        <f t="shared" si="10"/>
        <v>23989.980299999999</v>
      </c>
      <c r="H716" s="2">
        <f t="shared" si="11"/>
        <v>0.29000000000087311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10096</v>
      </c>
      <c r="D718" s="1">
        <f>'PR-RAS'!E725</f>
        <v>9759.09</v>
      </c>
      <c r="E718" s="1">
        <v>0</v>
      </c>
      <c r="F718" s="1">
        <v>0</v>
      </c>
      <c r="G718" s="2">
        <f t="shared" si="10"/>
        <v>21233.36706</v>
      </c>
      <c r="H718" s="2">
        <f t="shared" si="11"/>
        <v>9.0000000000145519E-2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4639</v>
      </c>
      <c r="D719" s="1">
        <f>'PR-RAS'!E726</f>
        <v>4206.88</v>
      </c>
      <c r="E719" s="1">
        <v>0</v>
      </c>
      <c r="F719" s="1">
        <v>0</v>
      </c>
      <c r="G719" s="2">
        <f t="shared" si="10"/>
        <v>9371.8816800000004</v>
      </c>
      <c r="H719" s="2">
        <f t="shared" si="11"/>
        <v>0.11999999999989086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7536076</v>
      </c>
      <c r="D984" s="6">
        <f>BILANCA!E6</f>
        <v>6465836.5500000007</v>
      </c>
      <c r="E984" s="6">
        <v>0</v>
      </c>
      <c r="F984" s="6">
        <v>0</v>
      </c>
      <c r="G984" s="7">
        <f t="shared" ref="G984:G1241" si="22">B984/1000*C984+B984/500*D984</f>
        <v>20467.749100000001</v>
      </c>
      <c r="H984" s="7">
        <f t="shared" si="19"/>
        <v>0.44999999925494194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6705352</v>
      </c>
      <c r="D985" s="1">
        <f>BILANCA!E7</f>
        <v>5927644.3000000007</v>
      </c>
      <c r="E985" s="1">
        <v>0</v>
      </c>
      <c r="F985" s="1">
        <v>0</v>
      </c>
      <c r="G985" s="2">
        <f t="shared" si="22"/>
        <v>37121.281200000005</v>
      </c>
      <c r="H985" s="2">
        <f t="shared" si="19"/>
        <v>0.30000000074505806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722714</v>
      </c>
      <c r="D986" s="1">
        <f>BILANCA!E8</f>
        <v>1103753.27</v>
      </c>
      <c r="E986" s="1">
        <v>0</v>
      </c>
      <c r="F986" s="1">
        <v>0</v>
      </c>
      <c r="G986" s="2">
        <f t="shared" si="22"/>
        <v>8790.6616199999989</v>
      </c>
      <c r="H986" s="2">
        <f t="shared" si="19"/>
        <v>0.27000000001862645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3569293</v>
      </c>
      <c r="D988" s="1">
        <f>BILANCA!E10</f>
        <v>4132552.07</v>
      </c>
      <c r="E988" s="1">
        <v>0</v>
      </c>
      <c r="F988" s="1">
        <v>0</v>
      </c>
      <c r="G988" s="2">
        <f t="shared" si="22"/>
        <v>59171.985700000005</v>
      </c>
      <c r="H988" s="2">
        <f t="shared" si="19"/>
        <v>6.9999999832361937E-2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2846579</v>
      </c>
      <c r="D989" s="1">
        <f>BILANCA!E11</f>
        <v>3028798.8</v>
      </c>
      <c r="E989" s="1">
        <v>0</v>
      </c>
      <c r="F989" s="1">
        <v>0</v>
      </c>
      <c r="G989" s="2">
        <f t="shared" si="22"/>
        <v>53425.059600000001</v>
      </c>
      <c r="H989" s="2">
        <f t="shared" si="19"/>
        <v>0.20000000018626451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4392890</v>
      </c>
      <c r="D990" s="1">
        <f>BILANCA!E12</f>
        <v>4822166.03</v>
      </c>
      <c r="E990" s="1">
        <v>0</v>
      </c>
      <c r="F990" s="1">
        <v>0</v>
      </c>
      <c r="G990" s="2">
        <f t="shared" si="22"/>
        <v>98260.55442</v>
      </c>
      <c r="H990" s="2">
        <f t="shared" si="19"/>
        <v>3.0000000260770321E-2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100419</v>
      </c>
      <c r="D997" s="1">
        <f>BILANCA!E19</f>
        <v>901569.91999999993</v>
      </c>
      <c r="E997" s="1">
        <v>0</v>
      </c>
      <c r="F997" s="1">
        <v>0</v>
      </c>
      <c r="G997" s="2">
        <f t="shared" si="22"/>
        <v>26649.823759999999</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732560</v>
      </c>
      <c r="D998" s="1">
        <f>BILANCA!E20</f>
        <v>1025876.73</v>
      </c>
      <c r="E998" s="1">
        <v>0</v>
      </c>
      <c r="F998" s="1">
        <v>0</v>
      </c>
      <c r="G998" s="2">
        <f t="shared" si="22"/>
        <v>41764.7019</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48484</v>
      </c>
      <c r="D999" s="1">
        <f>BILANCA!E21</f>
        <v>42640.639999999999</v>
      </c>
      <c r="E999" s="1">
        <v>0</v>
      </c>
      <c r="F999" s="1">
        <v>0</v>
      </c>
      <c r="G999" s="2">
        <f t="shared" si="22"/>
        <v>2140.2444799999998</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144397</v>
      </c>
      <c r="D1000" s="1">
        <f>BILANCA!E22</f>
        <v>144396.81</v>
      </c>
      <c r="E1000" s="1">
        <v>0</v>
      </c>
      <c r="F1000" s="1">
        <v>0</v>
      </c>
      <c r="G1000" s="2">
        <f t="shared" si="22"/>
        <v>7364.2405400000007</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22975</v>
      </c>
      <c r="D1002" s="1">
        <f>BILANCA!E24</f>
        <v>22974.95</v>
      </c>
      <c r="E1002" s="1">
        <v>0</v>
      </c>
      <c r="F1002" s="1">
        <v>0</v>
      </c>
      <c r="G1002" s="2">
        <f t="shared" si="22"/>
        <v>1309.5731000000001</v>
      </c>
      <c r="H1002" s="2">
        <f t="shared" si="19"/>
        <v>4.9999999999272404E-2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63678</v>
      </c>
      <c r="D1004" s="1">
        <f>BILANCA!E26</f>
        <v>1308365.79</v>
      </c>
      <c r="E1004" s="1">
        <v>0</v>
      </c>
      <c r="F1004" s="1">
        <v>0</v>
      </c>
      <c r="G1004" s="2">
        <f t="shared" si="22"/>
        <v>56288.601180000005</v>
      </c>
      <c r="H1004" s="2">
        <f t="shared" si="19"/>
        <v>0.2099999999627471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911675</v>
      </c>
      <c r="D1006" s="1">
        <f>BILANCA!E28</f>
        <v>1642685</v>
      </c>
      <c r="E1006" s="1">
        <v>0</v>
      </c>
      <c r="F1006" s="1">
        <v>0</v>
      </c>
      <c r="G1006" s="2">
        <f t="shared" si="22"/>
        <v>96532.035000000003</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98021</v>
      </c>
      <c r="D1008" s="1">
        <f>BILANCA!E30</f>
        <v>98021</v>
      </c>
      <c r="E1008" s="1">
        <v>0</v>
      </c>
      <c r="F1008" s="1">
        <v>0</v>
      </c>
      <c r="G1008" s="2">
        <f t="shared" si="22"/>
        <v>7351.5750000000007</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98021</v>
      </c>
      <c r="D1012" s="1">
        <f>BILANCA!E34</f>
        <v>98021</v>
      </c>
      <c r="E1012" s="1">
        <v>0</v>
      </c>
      <c r="F1012" s="1">
        <v>0</v>
      </c>
      <c r="G1012" s="2">
        <f t="shared" si="22"/>
        <v>8527.8269999999993</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4271823</v>
      </c>
      <c r="D1013" s="1">
        <f>BILANCA!E35</f>
        <v>3710560.4800000004</v>
      </c>
      <c r="E1013" s="1">
        <v>0</v>
      </c>
      <c r="F1013" s="1">
        <v>0</v>
      </c>
      <c r="G1013" s="2">
        <f t="shared" si="22"/>
        <v>350788.31880000001</v>
      </c>
      <c r="H1013" s="2">
        <f t="shared" si="19"/>
        <v>0.48000000044703484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265173</v>
      </c>
      <c r="D1014" s="1">
        <f>BILANCA!E36</f>
        <v>265172.51</v>
      </c>
      <c r="E1014" s="1">
        <v>0</v>
      </c>
      <c r="F1014" s="1">
        <v>0</v>
      </c>
      <c r="G1014" s="2">
        <f t="shared" si="22"/>
        <v>24661.058620000003</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1800</v>
      </c>
      <c r="D1015" s="1">
        <f>BILANCA!E37</f>
        <v>1800</v>
      </c>
      <c r="E1015" s="1">
        <v>0</v>
      </c>
      <c r="F1015" s="1">
        <v>0</v>
      </c>
      <c r="G1015" s="2">
        <f t="shared" si="22"/>
        <v>172.8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4004850</v>
      </c>
      <c r="D1016" s="1">
        <f>BILANCA!E38</f>
        <v>3443587.97</v>
      </c>
      <c r="E1016" s="1">
        <v>0</v>
      </c>
      <c r="F1016" s="1">
        <v>0</v>
      </c>
      <c r="G1016" s="2">
        <f t="shared" si="22"/>
        <v>359436.85602000006</v>
      </c>
      <c r="H1016" s="2">
        <f t="shared" si="19"/>
        <v>2.9999999795109034E-2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20648</v>
      </c>
      <c r="D1023" s="1">
        <f>BILANCA!E45</f>
        <v>210035.63000000006</v>
      </c>
      <c r="E1023" s="1">
        <v>0</v>
      </c>
      <c r="F1023" s="1">
        <v>0</v>
      </c>
      <c r="G1023" s="2">
        <f t="shared" si="22"/>
        <v>17628.770400000009</v>
      </c>
      <c r="H1023" s="2">
        <f t="shared" si="19"/>
        <v>0.36999999993713573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39037</v>
      </c>
      <c r="D1025" s="1">
        <f>BILANCA!E47</f>
        <v>39037</v>
      </c>
      <c r="E1025" s="1">
        <v>0</v>
      </c>
      <c r="F1025" s="1">
        <v>0</v>
      </c>
      <c r="G1025" s="2">
        <f t="shared" si="22"/>
        <v>4918.6620000000003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259752</v>
      </c>
      <c r="D1026" s="1">
        <f>BILANCA!E48</f>
        <v>487252.29</v>
      </c>
      <c r="E1026" s="1">
        <v>0</v>
      </c>
      <c r="F1026" s="1">
        <v>0</v>
      </c>
      <c r="G1026" s="2">
        <f t="shared" si="22"/>
        <v>53073.03293999999</v>
      </c>
      <c r="H1026" s="2">
        <f t="shared" si="19"/>
        <v>0.28999999997904524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278141</v>
      </c>
      <c r="D1028" s="1">
        <f>BILANCA!E50</f>
        <v>316253.65999999997</v>
      </c>
      <c r="E1028" s="1">
        <v>0</v>
      </c>
      <c r="F1028" s="1">
        <v>0</v>
      </c>
      <c r="G1028" s="2">
        <f t="shared" si="22"/>
        <v>40979.174399999996</v>
      </c>
      <c r="H1028" s="2">
        <f t="shared" si="19"/>
        <v>0.34000000002561137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76474</v>
      </c>
      <c r="D1032" s="1">
        <f>BILANCA!E54</f>
        <v>73920.3</v>
      </c>
      <c r="E1032" s="1">
        <v>0</v>
      </c>
      <c r="F1032" s="1">
        <v>0</v>
      </c>
      <c r="G1032" s="2">
        <f t="shared" si="22"/>
        <v>10991.4154</v>
      </c>
      <c r="H1032" s="2">
        <f t="shared" si="19"/>
        <v>0.30000000000291038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76474</v>
      </c>
      <c r="D1033" s="1">
        <f>BILANCA!E55</f>
        <v>73920.3</v>
      </c>
      <c r="E1033" s="1">
        <v>0</v>
      </c>
      <c r="F1033" s="1">
        <v>0</v>
      </c>
      <c r="G1033" s="2">
        <f t="shared" si="22"/>
        <v>11215.730000000001</v>
      </c>
      <c r="H1033" s="2">
        <f t="shared" si="19"/>
        <v>0.30000000000291038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1589748</v>
      </c>
      <c r="D1034" s="1">
        <f>BILANCA!E56</f>
        <v>1725</v>
      </c>
      <c r="E1034" s="1">
        <v>0</v>
      </c>
      <c r="F1034" s="1">
        <v>0</v>
      </c>
      <c r="G1034" s="2">
        <f t="shared" si="22"/>
        <v>81253.097999999998</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1725</v>
      </c>
      <c r="E1036" s="1">
        <v>0</v>
      </c>
      <c r="F1036" s="1">
        <v>0</v>
      </c>
      <c r="G1036" s="2">
        <f t="shared" si="22"/>
        <v>182.85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1589748</v>
      </c>
      <c r="D1039" s="1">
        <f>BILANCA!E61</f>
        <v>0</v>
      </c>
      <c r="E1039" s="1">
        <v>0</v>
      </c>
      <c r="F1039" s="1">
        <v>0</v>
      </c>
      <c r="G1039" s="2">
        <f t="shared" si="22"/>
        <v>89025.888000000006</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830724</v>
      </c>
      <c r="D1046" s="1">
        <f>BILANCA!E68</f>
        <v>538192.25</v>
      </c>
      <c r="E1046" s="1">
        <v>0</v>
      </c>
      <c r="F1046" s="1">
        <v>0</v>
      </c>
      <c r="G1046" s="2">
        <f t="shared" si="22"/>
        <v>120147.83550000002</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820691</v>
      </c>
      <c r="D1047" s="1">
        <f>BILANCA!E69</f>
        <v>491736.2</v>
      </c>
      <c r="E1047" s="1">
        <v>0</v>
      </c>
      <c r="F1047" s="1">
        <v>0</v>
      </c>
      <c r="G1047" s="2">
        <f t="shared" si="22"/>
        <v>115466.45759999999</v>
      </c>
      <c r="H1047" s="2">
        <f t="shared" si="19"/>
        <v>0.20000000001164153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820691</v>
      </c>
      <c r="D1048" s="1">
        <f>BILANCA!E70</f>
        <v>491736.2</v>
      </c>
      <c r="E1048" s="1">
        <v>0</v>
      </c>
      <c r="F1048" s="1">
        <v>0</v>
      </c>
      <c r="G1048" s="2">
        <f t="shared" si="22"/>
        <v>117270.62100000001</v>
      </c>
      <c r="H1048" s="2">
        <f t="shared" si="19"/>
        <v>0.20000000001164153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820691</v>
      </c>
      <c r="D1050" s="1">
        <f>BILANCA!E72</f>
        <v>490236.2</v>
      </c>
      <c r="E1050" s="1">
        <v>0</v>
      </c>
      <c r="F1050" s="1">
        <v>0</v>
      </c>
      <c r="G1050" s="2">
        <f t="shared" si="22"/>
        <v>120677.94780000001</v>
      </c>
      <c r="H1050" s="2">
        <f t="shared" si="19"/>
        <v>0.20000000001164153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1500</v>
      </c>
      <c r="E1052" s="1">
        <v>0</v>
      </c>
      <c r="F1052" s="1">
        <v>0</v>
      </c>
      <c r="G1052" s="2">
        <f t="shared" si="22"/>
        <v>207.00000000000003</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8167</v>
      </c>
      <c r="D1056" s="1">
        <f>BILANCA!E78</f>
        <v>30417.34</v>
      </c>
      <c r="E1056" s="1">
        <v>0</v>
      </c>
      <c r="F1056" s="1">
        <v>0</v>
      </c>
      <c r="G1056" s="2">
        <f t="shared" si="22"/>
        <v>5037.1226399999996</v>
      </c>
      <c r="H1056" s="2">
        <f t="shared" si="19"/>
        <v>0.34000000000014552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2900</v>
      </c>
      <c r="D1060" s="1">
        <f>BILANCA!E82</f>
        <v>2900</v>
      </c>
      <c r="E1060" s="1">
        <v>0</v>
      </c>
      <c r="F1060" s="1">
        <v>0</v>
      </c>
      <c r="G1060" s="2">
        <f t="shared" si="22"/>
        <v>669.9</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5267</v>
      </c>
      <c r="D1064" s="1">
        <f>BILANCA!E86</f>
        <v>27517.34</v>
      </c>
      <c r="E1064" s="1">
        <v>0</v>
      </c>
      <c r="F1064" s="1">
        <v>0</v>
      </c>
      <c r="G1064" s="2">
        <f t="shared" si="22"/>
        <v>4884.4360800000004</v>
      </c>
      <c r="H1064" s="2">
        <f t="shared" si="19"/>
        <v>0.34000000000014552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1866</v>
      </c>
      <c r="D1124" s="1">
        <f>BILANCA!E146</f>
        <v>16038.71</v>
      </c>
      <c r="E1124" s="1">
        <v>0</v>
      </c>
      <c r="F1124" s="1">
        <v>0</v>
      </c>
      <c r="G1124" s="2">
        <f t="shared" si="22"/>
        <v>4786.0222199999989</v>
      </c>
      <c r="H1124" s="2">
        <f t="shared" si="23"/>
        <v>0.29000000000087311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1866</v>
      </c>
      <c r="D1138" s="1">
        <f>BILANCA!E160</f>
        <v>16038.71</v>
      </c>
      <c r="E1138" s="1">
        <v>0</v>
      </c>
      <c r="F1138" s="1">
        <v>0</v>
      </c>
      <c r="G1138" s="2">
        <f t="shared" si="22"/>
        <v>5261.2300999999989</v>
      </c>
      <c r="H1138" s="2">
        <f t="shared" si="23"/>
        <v>0.29000000000087311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7536076</v>
      </c>
      <c r="D1152" s="1">
        <f>BILANCA!E175</f>
        <v>6465836.5500000007</v>
      </c>
      <c r="E1152" s="1">
        <v>0</v>
      </c>
      <c r="F1152" s="1">
        <v>0</v>
      </c>
      <c r="G1152" s="2">
        <f t="shared" si="22"/>
        <v>3459049.5979000004</v>
      </c>
      <c r="H1152" s="2">
        <f t="shared" si="23"/>
        <v>0.44999999925494194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168194</v>
      </c>
      <c r="D1153" s="1">
        <f>BILANCA!E176</f>
        <v>175238.94</v>
      </c>
      <c r="E1153" s="1">
        <v>0</v>
      </c>
      <c r="F1153" s="1">
        <v>0</v>
      </c>
      <c r="G1153" s="2">
        <f t="shared" si="22"/>
        <v>88174.219600000011</v>
      </c>
      <c r="H1153" s="2">
        <f t="shared" si="23"/>
        <v>5.9999999997671694E-2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168194</v>
      </c>
      <c r="D1154" s="1">
        <f>BILANCA!E177</f>
        <v>175238.94</v>
      </c>
      <c r="E1154" s="1">
        <v>0</v>
      </c>
      <c r="F1154" s="1">
        <v>0</v>
      </c>
      <c r="G1154" s="2">
        <f t="shared" si="22"/>
        <v>88692.891480000006</v>
      </c>
      <c r="H1154" s="2">
        <f t="shared" si="23"/>
        <v>5.9999999997671694E-2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130991</v>
      </c>
      <c r="D1155" s="1">
        <f>BILANCA!E178</f>
        <v>145423.67999999999</v>
      </c>
      <c r="E1155" s="1">
        <v>0</v>
      </c>
      <c r="F1155" s="1">
        <v>0</v>
      </c>
      <c r="G1155" s="2">
        <f t="shared" si="22"/>
        <v>72556.197919999991</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27564</v>
      </c>
      <c r="D1156" s="1">
        <f>BILANCA!E179</f>
        <v>9965.64</v>
      </c>
      <c r="E1156" s="1">
        <v>0</v>
      </c>
      <c r="F1156" s="1">
        <v>0</v>
      </c>
      <c r="G1156" s="2">
        <f t="shared" si="22"/>
        <v>8216.6834399999989</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811</v>
      </c>
      <c r="D1157" s="1">
        <f>BILANCA!E180</f>
        <v>796.29</v>
      </c>
      <c r="E1157" s="1">
        <v>0</v>
      </c>
      <c r="F1157" s="1">
        <v>0</v>
      </c>
      <c r="G1157" s="2">
        <f t="shared" si="22"/>
        <v>418.22291999999993</v>
      </c>
      <c r="H1157" s="2">
        <f t="shared" si="23"/>
        <v>0.28999999999996362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811</v>
      </c>
      <c r="D1160" s="1">
        <f>BILANCA!E183</f>
        <v>796.29</v>
      </c>
      <c r="E1160" s="1">
        <v>0</v>
      </c>
      <c r="F1160" s="1">
        <v>0</v>
      </c>
      <c r="G1160" s="2">
        <f t="shared" si="22"/>
        <v>425.43365999999992</v>
      </c>
      <c r="H1160" s="2">
        <f t="shared" si="23"/>
        <v>0.28999999999996362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8828</v>
      </c>
      <c r="D1165" s="1">
        <f>BILANCA!E188</f>
        <v>19053.330000000002</v>
      </c>
      <c r="E1165" s="1">
        <v>0</v>
      </c>
      <c r="F1165" s="1">
        <v>0</v>
      </c>
      <c r="G1165" s="2">
        <f t="shared" si="22"/>
        <v>8542.1081200000008</v>
      </c>
      <c r="H1165" s="2">
        <f t="shared" si="23"/>
        <v>0.33000000000174623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7367882</v>
      </c>
      <c r="D1214" s="1">
        <f>BILANCA!E237</f>
        <v>6290597.6100000003</v>
      </c>
      <c r="E1214" s="1">
        <v>0</v>
      </c>
      <c r="F1214" s="1">
        <v>0</v>
      </c>
      <c r="G1214" s="2">
        <f t="shared" si="22"/>
        <v>4608236.8378200009</v>
      </c>
      <c r="H1214" s="2">
        <f t="shared" si="23"/>
        <v>0.38999999966472387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6712677</v>
      </c>
      <c r="D1215" s="1">
        <f>BILANCA!E238</f>
        <v>5934969.1699999999</v>
      </c>
      <c r="E1215" s="1">
        <v>0</v>
      </c>
      <c r="F1215" s="1">
        <v>0</v>
      </c>
      <c r="G1215" s="2">
        <f t="shared" si="22"/>
        <v>4311166.7588800006</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6712677</v>
      </c>
      <c r="D1216" s="1">
        <f>BILANCA!E239</f>
        <v>5934969.1699999999</v>
      </c>
      <c r="E1216" s="1">
        <v>0</v>
      </c>
      <c r="F1216" s="1">
        <v>0</v>
      </c>
      <c r="G1216" s="2">
        <f t="shared" si="22"/>
        <v>4329749.3742200006</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6712677</v>
      </c>
      <c r="D1217" s="1">
        <f>BILANCA!E240</f>
        <v>5934969.1699999999</v>
      </c>
      <c r="E1217" s="1">
        <v>0</v>
      </c>
      <c r="F1217" s="1">
        <v>0</v>
      </c>
      <c r="G1217" s="2">
        <f t="shared" si="22"/>
        <v>4348331.9895600006</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653352</v>
      </c>
      <c r="D1222" s="1">
        <f>BILANCA!E245</f>
        <v>339589.73</v>
      </c>
      <c r="E1222" s="1">
        <v>0</v>
      </c>
      <c r="F1222" s="1">
        <v>0</v>
      </c>
      <c r="G1222" s="2">
        <f t="shared" si="22"/>
        <v>318475.01893999998</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653352</v>
      </c>
      <c r="D1223" s="1">
        <f>BILANCA!E246</f>
        <v>339589.73</v>
      </c>
      <c r="E1223" s="1">
        <v>0</v>
      </c>
      <c r="F1223" s="1">
        <v>0</v>
      </c>
      <c r="G1223" s="2">
        <f t="shared" si="22"/>
        <v>319807.55039999995</v>
      </c>
      <c r="H1223" s="2">
        <f t="shared" si="23"/>
        <v>0.27000000001862645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336969</v>
      </c>
      <c r="D1224" s="1">
        <f>BILANCA!E247</f>
        <v>163411.79</v>
      </c>
      <c r="E1224" s="1">
        <v>0</v>
      </c>
      <c r="F1224" s="1">
        <v>0</v>
      </c>
      <c r="G1224" s="2">
        <f t="shared" si="22"/>
        <v>159974.01178</v>
      </c>
      <c r="H1224" s="2">
        <f t="shared" si="23"/>
        <v>0.20999999999185093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316383</v>
      </c>
      <c r="D1225" s="1">
        <f>BILANCA!E248</f>
        <v>176177.94</v>
      </c>
      <c r="E1225" s="1">
        <v>0</v>
      </c>
      <c r="F1225" s="1">
        <v>0</v>
      </c>
      <c r="G1225" s="2">
        <f t="shared" si="22"/>
        <v>161834.80895999999</v>
      </c>
      <c r="H1225" s="2">
        <f t="shared" si="23"/>
        <v>5.9999999997671694E-2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1853</v>
      </c>
      <c r="D1232" s="1">
        <f>BILANCA!E255</f>
        <v>16038.71</v>
      </c>
      <c r="E1232" s="1">
        <v>0</v>
      </c>
      <c r="F1232" s="1">
        <v>0</v>
      </c>
      <c r="G1232" s="2">
        <f t="shared" si="22"/>
        <v>8448.6745800000008</v>
      </c>
      <c r="H1232" s="2">
        <f t="shared" si="23"/>
        <v>0.29000000000087311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4</v>
      </c>
      <c r="E1236" s="1">
        <v>0</v>
      </c>
      <c r="F1236" s="1">
        <v>0</v>
      </c>
      <c r="G1236" s="2">
        <f t="shared" si="22"/>
        <v>2.024</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4</v>
      </c>
      <c r="E1237" s="1">
        <v>0</v>
      </c>
      <c r="F1237" s="1">
        <v>0</v>
      </c>
      <c r="G1237" s="2">
        <f t="shared" si="22"/>
        <v>2.032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832</v>
      </c>
      <c r="D1240" s="1">
        <f>BILANCA!E264</f>
        <v>120</v>
      </c>
      <c r="E1240" s="1">
        <v>0</v>
      </c>
      <c r="F1240" s="1">
        <v>0</v>
      </c>
      <c r="G1240" s="2">
        <f t="shared" si="22"/>
        <v>275.50400000000002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1034</v>
      </c>
      <c r="D1241" s="1">
        <f>BILANCA!E265</f>
        <v>15918.71</v>
      </c>
      <c r="E1241" s="1">
        <v>0</v>
      </c>
      <c r="F1241" s="1">
        <v>0</v>
      </c>
      <c r="G1241" s="2">
        <f t="shared" si="22"/>
        <v>8480.8263600000009</v>
      </c>
      <c r="H1241" s="2">
        <f t="shared" si="23"/>
        <v>0.29000000000087311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3957</v>
      </c>
      <c r="D1244" s="1">
        <f>BILANCA!E268</f>
        <v>6441.23</v>
      </c>
      <c r="E1244" s="1">
        <v>0</v>
      </c>
      <c r="F1244" s="1">
        <v>0</v>
      </c>
      <c r="G1244" s="2">
        <f t="shared" si="24"/>
        <v>4395.0990600000005</v>
      </c>
      <c r="H1244" s="2">
        <f t="shared" si="23"/>
        <v>0.22999999999956344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17850</v>
      </c>
      <c r="E1245" s="1">
        <v>0</v>
      </c>
      <c r="F1245" s="1">
        <v>0</v>
      </c>
      <c r="G1245" s="2">
        <f t="shared" si="24"/>
        <v>9353.4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2571.5</v>
      </c>
      <c r="E1247" s="1">
        <v>0</v>
      </c>
      <c r="F1247" s="1">
        <v>0</v>
      </c>
      <c r="G1247" s="2">
        <f t="shared" si="24"/>
        <v>1357.752</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168194</v>
      </c>
      <c r="D1263" s="1">
        <f>BILANCA!E287</f>
        <v>437.5</v>
      </c>
      <c r="E1263" s="1">
        <v>0</v>
      </c>
      <c r="F1263" s="1">
        <v>0</v>
      </c>
      <c r="G1263" s="2">
        <f t="shared" si="24"/>
        <v>47339.320000000007</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174801.44</v>
      </c>
      <c r="E1264" s="1">
        <v>0</v>
      </c>
      <c r="F1264" s="1">
        <v>0</v>
      </c>
      <c r="G1264" s="2">
        <f t="shared" si="24"/>
        <v>98238.409280000007</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828</v>
      </c>
      <c r="D1274" s="1">
        <f>BILANCA!E298</f>
        <v>0</v>
      </c>
      <c r="E1274" s="1">
        <v>0</v>
      </c>
      <c r="F1274" s="1">
        <v>0</v>
      </c>
      <c r="G1274" s="2">
        <f t="shared" si="24"/>
        <v>240.94799999999998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8000</v>
      </c>
      <c r="D1278" s="1">
        <f>BILANCA!E302</f>
        <v>18828.34</v>
      </c>
      <c r="E1278" s="1">
        <v>0</v>
      </c>
      <c r="F1278" s="1">
        <v>0</v>
      </c>
      <c r="G1278" s="2">
        <f t="shared" si="24"/>
        <v>13468.720599999999</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2194525</v>
      </c>
      <c r="D1401" s="1">
        <f>'RAS-funkcijski'!E107</f>
        <v>2718340.97</v>
      </c>
      <c r="E1401" s="1">
        <v>0</v>
      </c>
      <c r="F1401" s="1">
        <v>0</v>
      </c>
      <c r="G1401" s="2">
        <f t="shared" si="24"/>
        <v>786014.31481999997</v>
      </c>
      <c r="H1401" s="2">
        <f t="shared" si="27"/>
        <v>2.9999999795109034E-2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2194525</v>
      </c>
      <c r="D1403" s="1">
        <f>'RAS-funkcijski'!E109</f>
        <v>2718340.97</v>
      </c>
      <c r="E1403" s="1">
        <v>0</v>
      </c>
      <c r="F1403" s="1">
        <v>0</v>
      </c>
      <c r="G1403" s="2">
        <f t="shared" si="24"/>
        <v>801276.72869999998</v>
      </c>
      <c r="H1403" s="2">
        <f t="shared" si="27"/>
        <v>2.9999999795109034E-2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2194525</v>
      </c>
      <c r="D1435" s="13">
        <f>'RAS-funkcijski'!E141</f>
        <v>2718340.97</v>
      </c>
      <c r="E1435" s="13">
        <v>0</v>
      </c>
      <c r="F1435" s="13">
        <v>0</v>
      </c>
      <c r="G1435" s="14">
        <f t="shared" si="24"/>
        <v>1045475.3507800002</v>
      </c>
      <c r="H1435" s="14">
        <f t="shared" si="27"/>
        <v>2.9999999795109034E-2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240</v>
      </c>
      <c r="D1436" s="6">
        <f>'P-VRIO'!E5</f>
        <v>120</v>
      </c>
      <c r="E1436" s="6">
        <v>0</v>
      </c>
      <c r="F1436" s="6">
        <v>0</v>
      </c>
      <c r="G1436" s="7">
        <f t="shared" si="24"/>
        <v>0.48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240</v>
      </c>
      <c r="D1453" s="1">
        <f>'P-VRIO'!E22</f>
        <v>120</v>
      </c>
      <c r="E1453" s="1">
        <v>0</v>
      </c>
      <c r="F1453" s="1">
        <v>0</v>
      </c>
      <c r="G1453" s="2">
        <f t="shared" si="24"/>
        <v>8.6399999999999988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240</v>
      </c>
      <c r="D1461" s="1">
        <f>'P-VRIO'!E30</f>
        <v>120</v>
      </c>
      <c r="E1461" s="1">
        <v>0</v>
      </c>
      <c r="F1461" s="1">
        <v>0</v>
      </c>
      <c r="G1461" s="2">
        <f t="shared" si="24"/>
        <v>12.479999999999999</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240</v>
      </c>
      <c r="D1467" s="1">
        <f>'P-VRIO'!E36</f>
        <v>120</v>
      </c>
      <c r="E1467" s="1">
        <v>0</v>
      </c>
      <c r="F1467" s="1">
        <v>0</v>
      </c>
      <c r="G1467" s="2">
        <f t="shared" si="24"/>
        <v>15.36</v>
      </c>
      <c r="H1467" s="2">
        <f t="shared" si="27"/>
        <v>0</v>
      </c>
      <c r="I1467" s="10">
        <f t="shared" si="31"/>
        <v>0</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168193.66</v>
      </c>
      <c r="D1480" s="6"/>
      <c r="E1480" s="6">
        <v>0</v>
      </c>
      <c r="F1480" s="6">
        <v>0</v>
      </c>
      <c r="G1480" s="7">
        <f t="shared" ref="G1480:G1580" si="34">B1480/1000*C1480</f>
        <v>168.19365999999999</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2724974.27</v>
      </c>
      <c r="D1481" s="1">
        <v>0</v>
      </c>
      <c r="E1481" s="1">
        <v>0</v>
      </c>
      <c r="F1481" s="1">
        <v>0</v>
      </c>
      <c r="G1481" s="2">
        <f t="shared" si="34"/>
        <v>5449.9485400000003</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18828.34</v>
      </c>
      <c r="D1482" s="1">
        <v>0</v>
      </c>
      <c r="E1482" s="1">
        <v>0</v>
      </c>
      <c r="F1482" s="1">
        <v>0</v>
      </c>
      <c r="G1482" s="2">
        <f t="shared" si="34"/>
        <v>56.485019999999999</v>
      </c>
      <c r="H1482" s="2">
        <f t="shared" si="35"/>
        <v>0.34000000000014552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2526519.4900000002</v>
      </c>
      <c r="D1483" s="1">
        <v>0</v>
      </c>
      <c r="E1483" s="1">
        <v>0</v>
      </c>
      <c r="F1483" s="1">
        <v>0</v>
      </c>
      <c r="G1483" s="2">
        <f t="shared" si="34"/>
        <v>10106.077960000001</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1863550.93</v>
      </c>
      <c r="D1484" s="1">
        <v>0</v>
      </c>
      <c r="E1484" s="1">
        <v>0</v>
      </c>
      <c r="F1484" s="1">
        <v>0</v>
      </c>
      <c r="G1484" s="2">
        <f t="shared" si="34"/>
        <v>9317.7546500000008</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634709.97</v>
      </c>
      <c r="D1485" s="1">
        <v>0</v>
      </c>
      <c r="E1485" s="1">
        <v>0</v>
      </c>
      <c r="F1485" s="1">
        <v>0</v>
      </c>
      <c r="G1485" s="2">
        <f t="shared" si="34"/>
        <v>3808.2598199999998</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8403.2000000000007</v>
      </c>
      <c r="D1486" s="1">
        <v>0</v>
      </c>
      <c r="E1486" s="1">
        <v>0</v>
      </c>
      <c r="F1486" s="1">
        <v>0</v>
      </c>
      <c r="G1486" s="2">
        <f t="shared" si="34"/>
        <v>58.822400000000009</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19855.39</v>
      </c>
      <c r="D1491" s="1">
        <v>0</v>
      </c>
      <c r="E1491" s="1">
        <v>0</v>
      </c>
      <c r="F1491" s="1">
        <v>0</v>
      </c>
      <c r="G1491" s="2">
        <f t="shared" si="34"/>
        <v>238.26468</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179626.44</v>
      </c>
      <c r="D1492" s="1">
        <v>0</v>
      </c>
      <c r="E1492" s="1">
        <v>0</v>
      </c>
      <c r="F1492" s="1">
        <v>0</v>
      </c>
      <c r="G1492" s="2">
        <f t="shared" si="34"/>
        <v>2335.14372</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2717928.99</v>
      </c>
      <c r="D1499" s="1">
        <v>0</v>
      </c>
      <c r="E1499" s="1">
        <v>0</v>
      </c>
      <c r="F1499" s="1">
        <v>0</v>
      </c>
      <c r="G1499" s="2">
        <f t="shared" si="34"/>
        <v>54358.579800000007</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8000</v>
      </c>
      <c r="D1500" s="1">
        <v>0</v>
      </c>
      <c r="E1500" s="1">
        <v>0</v>
      </c>
      <c r="F1500" s="1">
        <v>0</v>
      </c>
      <c r="G1500" s="2">
        <f t="shared" si="34"/>
        <v>168</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2530302.5500000003</v>
      </c>
      <c r="D1501" s="1">
        <v>0</v>
      </c>
      <c r="E1501" s="1">
        <v>0</v>
      </c>
      <c r="F1501" s="1">
        <v>0</v>
      </c>
      <c r="G1501" s="2">
        <f t="shared" si="34"/>
        <v>55666.6561</v>
      </c>
      <c r="H1501" s="2">
        <f t="shared" si="35"/>
        <v>0.44999999972060323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1849118.11</v>
      </c>
      <c r="D1502" s="1">
        <v>0</v>
      </c>
      <c r="E1502" s="1">
        <v>0</v>
      </c>
      <c r="F1502" s="1">
        <v>0</v>
      </c>
      <c r="G1502" s="2">
        <f t="shared" si="34"/>
        <v>42529.716530000005</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652308.13</v>
      </c>
      <c r="D1503" s="1">
        <v>0</v>
      </c>
      <c r="E1503" s="1">
        <v>0</v>
      </c>
      <c r="F1503" s="1">
        <v>0</v>
      </c>
      <c r="G1503" s="2">
        <f t="shared" si="34"/>
        <v>15655.395120000001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8417.91</v>
      </c>
      <c r="D1504" s="1">
        <v>0</v>
      </c>
      <c r="E1504" s="1">
        <v>0</v>
      </c>
      <c r="F1504" s="1">
        <v>0</v>
      </c>
      <c r="G1504" s="2">
        <f t="shared" si="34"/>
        <v>210.44775000000001</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20458.400000000001</v>
      </c>
      <c r="D1509" s="1">
        <v>0</v>
      </c>
      <c r="E1509" s="1">
        <v>0</v>
      </c>
      <c r="F1509" s="1">
        <v>0</v>
      </c>
      <c r="G1509" s="2">
        <f t="shared" si="34"/>
        <v>613.75200000000007</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179626.44</v>
      </c>
      <c r="D1510" s="1">
        <v>0</v>
      </c>
      <c r="E1510" s="1">
        <v>0</v>
      </c>
      <c r="F1510" s="1">
        <v>0</v>
      </c>
      <c r="G1510" s="2">
        <f t="shared" si="34"/>
        <v>5568.4196400000001</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175238.93999999994</v>
      </c>
      <c r="D1517" s="1">
        <v>0</v>
      </c>
      <c r="E1517" s="1">
        <v>0</v>
      </c>
      <c r="F1517" s="1">
        <v>0</v>
      </c>
      <c r="G1517" s="2">
        <f t="shared" si="34"/>
        <v>6659.0797199999979</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437.5</v>
      </c>
      <c r="D1518" s="1">
        <v>0</v>
      </c>
      <c r="E1518" s="1">
        <v>0</v>
      </c>
      <c r="F1518" s="1">
        <v>0</v>
      </c>
      <c r="G1518" s="2">
        <f t="shared" si="34"/>
        <v>17.0625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437.5</v>
      </c>
      <c r="D1524" s="1">
        <v>0</v>
      </c>
      <c r="E1524" s="1">
        <v>0</v>
      </c>
      <c r="F1524" s="1">
        <v>0</v>
      </c>
      <c r="G1524" s="2">
        <f t="shared" si="34"/>
        <v>19.6875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437.5</v>
      </c>
      <c r="D1530" s="1">
        <v>0</v>
      </c>
      <c r="E1530" s="1">
        <v>0</v>
      </c>
      <c r="F1530" s="1">
        <v>0</v>
      </c>
      <c r="G1530" s="2">
        <f t="shared" si="34"/>
        <v>22.3125</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437.5</v>
      </c>
      <c r="D1531" s="1">
        <v>0</v>
      </c>
      <c r="E1531" s="1">
        <v>0</v>
      </c>
      <c r="F1531" s="1">
        <v>0</v>
      </c>
      <c r="G1531" s="2">
        <f t="shared" si="34"/>
        <v>22.75</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174801.44</v>
      </c>
      <c r="D1576" s="1">
        <v>0</v>
      </c>
      <c r="E1576" s="1">
        <v>0</v>
      </c>
      <c r="F1576" s="1">
        <v>0</v>
      </c>
      <c r="G1576" s="2">
        <f t="shared" si="34"/>
        <v>16955.739680000002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18828.34</v>
      </c>
      <c r="D1577" s="1">
        <v>0</v>
      </c>
      <c r="E1577" s="1">
        <v>0</v>
      </c>
      <c r="F1577" s="1">
        <v>0</v>
      </c>
      <c r="G1577" s="2">
        <f t="shared" si="34"/>
        <v>1845.17732</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155973.1</v>
      </c>
      <c r="D1578" s="1">
        <v>0</v>
      </c>
      <c r="E1578" s="1">
        <v>0</v>
      </c>
      <c r="F1578" s="1">
        <v>0</v>
      </c>
      <c r="G1578" s="2">
        <f t="shared" si="34"/>
        <v>15441.336900000002</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zoomScale="150" zoomScaleNormal="15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36410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2310661</v>
      </c>
      <c r="I16" s="172">
        <f>'PR-RAS'!E6</f>
        <v>2404578.69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1972909</v>
      </c>
      <c r="I17" s="172">
        <f>'PR-RAS'!E151</f>
        <v>2538714.5300000003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653352</v>
      </c>
      <c r="I18" s="172">
        <f>'PR-RAS'!E645</f>
        <v>339589.72999999975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6705352</v>
      </c>
      <c r="I20" s="175">
        <f>BILANCA!E7</f>
        <v>5927644.3000000007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830724</v>
      </c>
      <c r="I21" s="177">
        <f>BILANCA!E68</f>
        <v>538192.25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168194</v>
      </c>
      <c r="I22" s="177">
        <f>BILANCA!E176</f>
        <v>175238.94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7367882</v>
      </c>
      <c r="I23" s="179">
        <f>BILANCA!E237</f>
        <v>6290597.6100000003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2194525</v>
      </c>
      <c r="I28" s="181">
        <f>'RAS-funkcijski'!E141</f>
        <v>2718340.97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240</v>
      </c>
      <c r="I29" s="175">
        <f>'P-VRIO'!E5</f>
        <v>120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240</v>
      </c>
      <c r="I30" s="177">
        <f>'P-VRIO'!E22</f>
        <v>120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168193.66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175238.93999999994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437.5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174801.44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025"/>
  <sheetViews>
    <sheetView showGridLines="0" tabSelected="1" topLeftCell="A673" zoomScale="200" zoomScaleNormal="200" workbookViewId="0">
      <selection activeCell="E292" sqref="E2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2310661</v>
      </c>
      <c r="E6" s="53">
        <f>E7+E44+E50+E82+E106+E124+E133+E139</f>
        <v>2404578.69</v>
      </c>
      <c r="F6" s="54">
        <f t="shared" ref="F6:F131" si="0">IF(D6&lt;&gt;0,IF(E6/D6&gt;=100,"&gt;&gt;100",E6/D6*100),"-")</f>
        <v>104.06453780974361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500867</v>
      </c>
      <c r="E50" s="53">
        <f>E51+E54+E59+E62+E65+E68+E71+E74+E77</f>
        <v>152700</v>
      </c>
      <c r="F50" s="54">
        <f t="shared" si="0"/>
        <v>30.487135307377006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409567</v>
      </c>
      <c r="E54" s="53">
        <f t="shared" si="11"/>
        <v>8040</v>
      </c>
      <c r="F54" s="54">
        <f t="shared" si="0"/>
        <v>1.9630487807855614</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406568</v>
      </c>
      <c r="E57" s="244">
        <v>8040</v>
      </c>
      <c r="F57" s="54">
        <f t="shared" si="0"/>
        <v>1.9775289742429309</v>
      </c>
    </row>
    <row r="58" spans="1:6" ht="12.75" customHeight="1" x14ac:dyDescent="0.2">
      <c r="A58" s="55">
        <v>6324</v>
      </c>
      <c r="B58" s="88" t="s">
        <v>159</v>
      </c>
      <c r="C58" s="52" t="s">
        <v>160</v>
      </c>
      <c r="D58" s="244">
        <v>2999</v>
      </c>
      <c r="E58" s="244"/>
      <c r="F58" s="54">
        <f t="shared" si="0"/>
        <v>0</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91300</v>
      </c>
      <c r="E68" s="53">
        <f t="shared" si="15"/>
        <v>144660</v>
      </c>
      <c r="F68" s="54">
        <f t="shared" si="0"/>
        <v>158.4446878422782</v>
      </c>
    </row>
    <row r="69" spans="1:6" ht="12.75" customHeight="1" x14ac:dyDescent="0.2">
      <c r="A69" s="55" t="s">
        <v>181</v>
      </c>
      <c r="B69" s="87" t="s">
        <v>182</v>
      </c>
      <c r="C69" s="52" t="s">
        <v>181</v>
      </c>
      <c r="D69" s="244">
        <v>61300</v>
      </c>
      <c r="E69" s="244">
        <v>144660</v>
      </c>
      <c r="F69" s="54">
        <f t="shared" si="0"/>
        <v>235.98694942903751</v>
      </c>
    </row>
    <row r="70" spans="1:6" ht="24" x14ac:dyDescent="0.2">
      <c r="A70" s="55" t="s">
        <v>183</v>
      </c>
      <c r="B70" s="87" t="s">
        <v>184</v>
      </c>
      <c r="C70" s="52" t="s">
        <v>183</v>
      </c>
      <c r="D70" s="244">
        <v>30000</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39</v>
      </c>
      <c r="E82" s="53">
        <f t="shared" si="19"/>
        <v>1.74</v>
      </c>
      <c r="F82" s="54">
        <f t="shared" si="0"/>
        <v>4.4615384615384617</v>
      </c>
    </row>
    <row r="83" spans="1:6" ht="12.75" customHeight="1" x14ac:dyDescent="0.2">
      <c r="A83" s="55">
        <v>641</v>
      </c>
      <c r="B83" s="87" t="s">
        <v>209</v>
      </c>
      <c r="C83" s="52" t="s">
        <v>210</v>
      </c>
      <c r="D83" s="53">
        <f t="shared" ref="D83:E83" si="20">SUM(D84:D90)</f>
        <v>39</v>
      </c>
      <c r="E83" s="53">
        <f t="shared" si="20"/>
        <v>1.74</v>
      </c>
      <c r="F83" s="54">
        <f t="shared" si="0"/>
        <v>4.4615384615384617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v>
      </c>
      <c r="E85" s="244">
        <v>1.74</v>
      </c>
      <c r="F85" s="54">
        <f t="shared" si="0"/>
        <v>7.2499999999999991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15</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100661</v>
      </c>
      <c r="E106" s="53">
        <f t="shared" si="23"/>
        <v>138753.25</v>
      </c>
      <c r="F106" s="54">
        <f t="shared" si="0"/>
        <v>137.84211362891287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100661</v>
      </c>
      <c r="E112" s="53">
        <f t="shared" si="25"/>
        <v>138753.25</v>
      </c>
      <c r="F112" s="54">
        <f t="shared" si="0"/>
        <v>137.84211362891287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100661</v>
      </c>
      <c r="E117" s="244">
        <v>138753.25</v>
      </c>
      <c r="F117" s="54">
        <f t="shared" si="0"/>
        <v>137.84211362891287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22933</v>
      </c>
      <c r="E124" s="53">
        <f t="shared" si="27"/>
        <v>56452.04</v>
      </c>
      <c r="F124" s="54">
        <f t="shared" si="0"/>
        <v>246.16072908036455</v>
      </c>
    </row>
    <row r="125" spans="1:6" ht="12.75" customHeight="1" x14ac:dyDescent="0.2">
      <c r="A125" s="55">
        <v>661</v>
      </c>
      <c r="B125" s="88" t="s">
        <v>293</v>
      </c>
      <c r="C125" s="52" t="s">
        <v>294</v>
      </c>
      <c r="D125" s="53">
        <f t="shared" ref="D125:E125" si="28">SUM(D126:D127)</f>
        <v>22933</v>
      </c>
      <c r="E125" s="53">
        <f t="shared" si="28"/>
        <v>47372.82</v>
      </c>
      <c r="F125" s="54">
        <f t="shared" si="0"/>
        <v>206.57053154842367</v>
      </c>
    </row>
    <row r="126" spans="1:6" ht="12.75" customHeight="1" x14ac:dyDescent="0.2">
      <c r="A126" s="55">
        <v>6614</v>
      </c>
      <c r="B126" s="88" t="s">
        <v>295</v>
      </c>
      <c r="C126" s="52" t="s">
        <v>296</v>
      </c>
      <c r="D126" s="244">
        <v>19343</v>
      </c>
      <c r="E126" s="244">
        <v>27584.82</v>
      </c>
      <c r="F126" s="54">
        <f t="shared" si="0"/>
        <v>142.60879904875148</v>
      </c>
    </row>
    <row r="127" spans="1:6" ht="12.75" customHeight="1" x14ac:dyDescent="0.2">
      <c r="A127" s="55">
        <v>6615</v>
      </c>
      <c r="B127" s="88" t="s">
        <v>297</v>
      </c>
      <c r="C127" s="52" t="s">
        <v>298</v>
      </c>
      <c r="D127" s="244">
        <v>3590</v>
      </c>
      <c r="E127" s="244">
        <v>19788</v>
      </c>
      <c r="F127" s="54">
        <f t="shared" si="0"/>
        <v>551.19777158774377</v>
      </c>
    </row>
    <row r="128" spans="1:6" ht="24" x14ac:dyDescent="0.2">
      <c r="A128" s="55">
        <v>663</v>
      </c>
      <c r="B128" s="233" t="s">
        <v>299</v>
      </c>
      <c r="C128" s="52" t="s">
        <v>300</v>
      </c>
      <c r="D128" s="53">
        <f t="shared" ref="D128:E128" si="29">SUM(D129:D132)</f>
        <v>0</v>
      </c>
      <c r="E128" s="53">
        <f t="shared" si="29"/>
        <v>9079.2199999999993</v>
      </c>
      <c r="F128" s="54" t="str">
        <f t="shared" si="0"/>
        <v>-</v>
      </c>
    </row>
    <row r="129" spans="1:6" ht="12.75" customHeight="1" x14ac:dyDescent="0.2">
      <c r="A129" s="55">
        <v>6631</v>
      </c>
      <c r="B129" s="88" t="s">
        <v>301</v>
      </c>
      <c r="C129" s="52" t="s">
        <v>302</v>
      </c>
      <c r="D129" s="244"/>
      <c r="E129" s="244">
        <v>9079.2199999999993</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1686000</v>
      </c>
      <c r="E133" s="53">
        <f t="shared" si="30"/>
        <v>2056671.66</v>
      </c>
      <c r="F133" s="54">
        <f t="shared" ref="F133:F223" si="31">IF(D133&lt;&gt;0,IF(E133/D133&gt;=100,"&gt;&gt;100",E133/D133*100),"-")</f>
        <v>121.98527046263345</v>
      </c>
    </row>
    <row r="134" spans="1:6" ht="24" x14ac:dyDescent="0.2">
      <c r="A134" s="55">
        <v>671</v>
      </c>
      <c r="B134" s="234" t="s">
        <v>311</v>
      </c>
      <c r="C134" s="52" t="s">
        <v>312</v>
      </c>
      <c r="D134" s="53">
        <f t="shared" ref="D134:E134" si="32">SUM(D135:D137)</f>
        <v>1686000</v>
      </c>
      <c r="E134" s="53">
        <f t="shared" si="32"/>
        <v>2056671.66</v>
      </c>
      <c r="F134" s="54">
        <f t="shared" si="31"/>
        <v>121.98527046263345</v>
      </c>
    </row>
    <row r="135" spans="1:6" ht="12.75" customHeight="1" x14ac:dyDescent="0.2">
      <c r="A135" s="55">
        <v>6711</v>
      </c>
      <c r="B135" s="87" t="s">
        <v>313</v>
      </c>
      <c r="C135" s="52" t="s">
        <v>314</v>
      </c>
      <c r="D135" s="244">
        <v>1683000</v>
      </c>
      <c r="E135" s="244">
        <v>2047821.66</v>
      </c>
      <c r="F135" s="54">
        <f t="shared" si="31"/>
        <v>121.67686631016042</v>
      </c>
    </row>
    <row r="136" spans="1:6" ht="24" x14ac:dyDescent="0.2">
      <c r="A136" s="55">
        <v>6712</v>
      </c>
      <c r="B136" s="234" t="s">
        <v>315</v>
      </c>
      <c r="C136" s="52" t="s">
        <v>316</v>
      </c>
      <c r="D136" s="244">
        <v>3000</v>
      </c>
      <c r="E136" s="244">
        <v>8850</v>
      </c>
      <c r="F136" s="54">
        <f t="shared" si="31"/>
        <v>295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161</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161</v>
      </c>
      <c r="E150" s="244"/>
      <c r="F150" s="54">
        <f t="shared" si="31"/>
        <v>0</v>
      </c>
    </row>
    <row r="151" spans="1:6" ht="12.75" customHeight="1" x14ac:dyDescent="0.2">
      <c r="A151" s="55">
        <v>3</v>
      </c>
      <c r="B151" s="87" t="s">
        <v>345</v>
      </c>
      <c r="C151" s="52" t="s">
        <v>53</v>
      </c>
      <c r="D151" s="53">
        <f t="shared" ref="D151:E151" si="35">D152+D163+D196+D215+D224+D252+D263</f>
        <v>1972909</v>
      </c>
      <c r="E151" s="53">
        <f t="shared" si="35"/>
        <v>2538714.5300000003</v>
      </c>
      <c r="F151" s="54">
        <f t="shared" si="31"/>
        <v>128.67874443271333</v>
      </c>
    </row>
    <row r="152" spans="1:6" ht="12.75" customHeight="1" x14ac:dyDescent="0.2">
      <c r="A152" s="55">
        <v>31</v>
      </c>
      <c r="B152" s="87" t="s">
        <v>346</v>
      </c>
      <c r="C152" s="52" t="s">
        <v>347</v>
      </c>
      <c r="D152" s="53">
        <f t="shared" ref="D152:E152" si="36">D153+D158+D159</f>
        <v>1416505</v>
      </c>
      <c r="E152" s="53">
        <f t="shared" si="36"/>
        <v>1744930.36</v>
      </c>
      <c r="F152" s="54">
        <f t="shared" si="31"/>
        <v>123.18561247577667</v>
      </c>
    </row>
    <row r="153" spans="1:6" ht="12.75" customHeight="1" x14ac:dyDescent="0.2">
      <c r="A153" s="55">
        <v>311</v>
      </c>
      <c r="B153" s="87" t="s">
        <v>348</v>
      </c>
      <c r="C153" s="52" t="s">
        <v>349</v>
      </c>
      <c r="D153" s="53">
        <f t="shared" ref="D153:E153" si="37">SUM(D154:D157)</f>
        <v>1158458</v>
      </c>
      <c r="E153" s="53">
        <f t="shared" si="37"/>
        <v>1420354.75</v>
      </c>
      <c r="F153" s="54">
        <f t="shared" si="31"/>
        <v>122.60735822964665</v>
      </c>
    </row>
    <row r="154" spans="1:6" ht="12.75" customHeight="1" x14ac:dyDescent="0.2">
      <c r="A154" s="55">
        <v>3111</v>
      </c>
      <c r="B154" s="87" t="s">
        <v>350</v>
      </c>
      <c r="C154" s="52" t="s">
        <v>351</v>
      </c>
      <c r="D154" s="244">
        <v>1158458</v>
      </c>
      <c r="E154" s="244">
        <v>1420354.75</v>
      </c>
      <c r="F154" s="54">
        <f t="shared" si="31"/>
        <v>122.60735822964665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66600</v>
      </c>
      <c r="E158" s="244">
        <v>94662.1</v>
      </c>
      <c r="F158" s="54">
        <f t="shared" si="31"/>
        <v>142.13528528528531</v>
      </c>
    </row>
    <row r="159" spans="1:6" ht="12.75" customHeight="1" x14ac:dyDescent="0.2">
      <c r="A159" s="55">
        <v>313</v>
      </c>
      <c r="B159" s="87" t="s">
        <v>360</v>
      </c>
      <c r="C159" s="52" t="s">
        <v>361</v>
      </c>
      <c r="D159" s="53">
        <f t="shared" ref="D159:E159" si="38">SUM(D160:D162)</f>
        <v>191447</v>
      </c>
      <c r="E159" s="53">
        <f t="shared" si="38"/>
        <v>229913.51</v>
      </c>
      <c r="F159" s="54">
        <f t="shared" si="31"/>
        <v>120.09251124332062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191447</v>
      </c>
      <c r="E161" s="244">
        <v>229913.51</v>
      </c>
      <c r="F161" s="54">
        <f t="shared" si="31"/>
        <v>120.09251124332062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548383</v>
      </c>
      <c r="E163" s="53">
        <f t="shared" si="39"/>
        <v>785213.07</v>
      </c>
      <c r="F163" s="54">
        <f t="shared" si="31"/>
        <v>143.18698245569246</v>
      </c>
    </row>
    <row r="164" spans="1:6" ht="12.75" customHeight="1" x14ac:dyDescent="0.2">
      <c r="A164" s="55">
        <v>321</v>
      </c>
      <c r="B164" s="87" t="s">
        <v>369</v>
      </c>
      <c r="C164" s="52" t="s">
        <v>370</v>
      </c>
      <c r="D164" s="53">
        <f t="shared" ref="D164:E164" si="40">SUM(D165:D168)</f>
        <v>80951</v>
      </c>
      <c r="E164" s="53">
        <f t="shared" si="40"/>
        <v>157783.12</v>
      </c>
      <c r="F164" s="54">
        <f t="shared" si="31"/>
        <v>194.91188496744945</v>
      </c>
    </row>
    <row r="165" spans="1:6" ht="12.75" customHeight="1" x14ac:dyDescent="0.2">
      <c r="A165" s="55">
        <v>3211</v>
      </c>
      <c r="B165" s="87" t="s">
        <v>371</v>
      </c>
      <c r="C165" s="52" t="s">
        <v>372</v>
      </c>
      <c r="D165" s="244">
        <v>18692</v>
      </c>
      <c r="E165" s="244">
        <v>61977.89</v>
      </c>
      <c r="F165" s="54">
        <f t="shared" si="31"/>
        <v>331.57441686282903</v>
      </c>
    </row>
    <row r="166" spans="1:6" ht="12.75" customHeight="1" x14ac:dyDescent="0.2">
      <c r="A166" s="55">
        <v>3212</v>
      </c>
      <c r="B166" s="87" t="s">
        <v>373</v>
      </c>
      <c r="C166" s="52" t="s">
        <v>374</v>
      </c>
      <c r="D166" s="244">
        <v>49109</v>
      </c>
      <c r="E166" s="244">
        <v>86235.86</v>
      </c>
      <c r="F166" s="54">
        <f t="shared" si="31"/>
        <v>175.60092854670225</v>
      </c>
    </row>
    <row r="167" spans="1:6" ht="12.75" customHeight="1" x14ac:dyDescent="0.2">
      <c r="A167" s="55">
        <v>3213</v>
      </c>
      <c r="B167" s="87" t="s">
        <v>375</v>
      </c>
      <c r="C167" s="52" t="s">
        <v>376</v>
      </c>
      <c r="D167" s="244">
        <v>8892</v>
      </c>
      <c r="E167" s="244">
        <v>2216.37</v>
      </c>
      <c r="F167" s="54">
        <f t="shared" si="31"/>
        <v>24.925438596491226</v>
      </c>
    </row>
    <row r="168" spans="1:6" ht="12.75" customHeight="1" x14ac:dyDescent="0.2">
      <c r="A168" s="55">
        <v>3214</v>
      </c>
      <c r="B168" s="87" t="s">
        <v>377</v>
      </c>
      <c r="C168" s="52" t="s">
        <v>378</v>
      </c>
      <c r="D168" s="244">
        <v>4258</v>
      </c>
      <c r="E168" s="244">
        <v>7353</v>
      </c>
      <c r="F168" s="54">
        <f t="shared" si="31"/>
        <v>172.68670737435417</v>
      </c>
    </row>
    <row r="169" spans="1:6" ht="12.75" customHeight="1" x14ac:dyDescent="0.2">
      <c r="A169" s="55">
        <v>322</v>
      </c>
      <c r="B169" s="87" t="s">
        <v>379</v>
      </c>
      <c r="C169" s="52" t="s">
        <v>380</v>
      </c>
      <c r="D169" s="53">
        <f t="shared" ref="D169:E169" si="41">SUM(D170:D176)</f>
        <v>63221</v>
      </c>
      <c r="E169" s="53">
        <f t="shared" si="41"/>
        <v>132315.35999999999</v>
      </c>
      <c r="F169" s="54">
        <f t="shared" si="31"/>
        <v>209.29020420429919</v>
      </c>
    </row>
    <row r="170" spans="1:6" ht="12.75" customHeight="1" x14ac:dyDescent="0.2">
      <c r="A170" s="55">
        <v>3221</v>
      </c>
      <c r="B170" s="87" t="s">
        <v>381</v>
      </c>
      <c r="C170" s="52" t="s">
        <v>382</v>
      </c>
      <c r="D170" s="244">
        <v>19055</v>
      </c>
      <c r="E170" s="244">
        <v>83831.09</v>
      </c>
      <c r="F170" s="54">
        <f t="shared" si="31"/>
        <v>439.94274468643397</v>
      </c>
    </row>
    <row r="171" spans="1:6" ht="12.75" customHeight="1" x14ac:dyDescent="0.2">
      <c r="A171" s="55">
        <v>3222</v>
      </c>
      <c r="B171" s="87" t="s">
        <v>383</v>
      </c>
      <c r="C171" s="52" t="s">
        <v>384</v>
      </c>
      <c r="D171" s="244">
        <v>12480</v>
      </c>
      <c r="E171" s="244">
        <v>15004.46</v>
      </c>
      <c r="F171" s="54">
        <f t="shared" si="31"/>
        <v>120.22804487179486</v>
      </c>
    </row>
    <row r="172" spans="1:6" ht="12.75" customHeight="1" x14ac:dyDescent="0.2">
      <c r="A172" s="55">
        <v>3223</v>
      </c>
      <c r="B172" s="87" t="s">
        <v>385</v>
      </c>
      <c r="C172" s="52" t="s">
        <v>386</v>
      </c>
      <c r="D172" s="244">
        <v>27078</v>
      </c>
      <c r="E172" s="244">
        <v>28755.73</v>
      </c>
      <c r="F172" s="54">
        <f t="shared" si="31"/>
        <v>106.19591550336065</v>
      </c>
    </row>
    <row r="173" spans="1:6" ht="12.75" customHeight="1" x14ac:dyDescent="0.2">
      <c r="A173" s="55">
        <v>3224</v>
      </c>
      <c r="B173" s="87" t="s">
        <v>387</v>
      </c>
      <c r="C173" s="52" t="s">
        <v>388</v>
      </c>
      <c r="D173" s="244">
        <v>3425</v>
      </c>
      <c r="E173" s="244">
        <v>1382.11</v>
      </c>
      <c r="F173" s="54">
        <f t="shared" si="31"/>
        <v>40.353576642335767</v>
      </c>
    </row>
    <row r="174" spans="1:6" ht="12.75" customHeight="1" x14ac:dyDescent="0.2">
      <c r="A174" s="55">
        <v>3225</v>
      </c>
      <c r="B174" s="87" t="s">
        <v>389</v>
      </c>
      <c r="C174" s="52" t="s">
        <v>390</v>
      </c>
      <c r="D174" s="244">
        <v>1183</v>
      </c>
      <c r="E174" s="244">
        <v>3341.97</v>
      </c>
      <c r="F174" s="54">
        <f t="shared" si="31"/>
        <v>282.49957734573121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345295</v>
      </c>
      <c r="E177" s="53">
        <f t="shared" si="42"/>
        <v>450217.62999999995</v>
      </c>
      <c r="F177" s="54">
        <f t="shared" si="31"/>
        <v>130.38637397008355</v>
      </c>
    </row>
    <row r="178" spans="1:6" ht="12.75" customHeight="1" x14ac:dyDescent="0.2">
      <c r="A178" s="55">
        <v>3231</v>
      </c>
      <c r="B178" s="87" t="s">
        <v>397</v>
      </c>
      <c r="C178" s="52" t="s">
        <v>398</v>
      </c>
      <c r="D178" s="244">
        <v>42442</v>
      </c>
      <c r="E178" s="244">
        <v>21822.9</v>
      </c>
      <c r="F178" s="54">
        <f t="shared" si="31"/>
        <v>51.418170679986808</v>
      </c>
    </row>
    <row r="179" spans="1:6" ht="12.75" customHeight="1" x14ac:dyDescent="0.2">
      <c r="A179" s="55">
        <v>3232</v>
      </c>
      <c r="B179" s="87" t="s">
        <v>399</v>
      </c>
      <c r="C179" s="52" t="s">
        <v>400</v>
      </c>
      <c r="D179" s="244">
        <v>32266</v>
      </c>
      <c r="E179" s="244">
        <v>26898.11</v>
      </c>
      <c r="F179" s="54">
        <f t="shared" si="31"/>
        <v>83.363633546147653</v>
      </c>
    </row>
    <row r="180" spans="1:6" ht="12.75" customHeight="1" x14ac:dyDescent="0.2">
      <c r="A180" s="55">
        <v>3233</v>
      </c>
      <c r="B180" s="87" t="s">
        <v>401</v>
      </c>
      <c r="C180" s="52" t="s">
        <v>402</v>
      </c>
      <c r="D180" s="244">
        <v>300</v>
      </c>
      <c r="E180" s="244">
        <v>7856.25</v>
      </c>
      <c r="F180" s="54">
        <f t="shared" si="31"/>
        <v>2618.75</v>
      </c>
    </row>
    <row r="181" spans="1:6" ht="12.75" customHeight="1" x14ac:dyDescent="0.2">
      <c r="A181" s="55">
        <v>3234</v>
      </c>
      <c r="B181" s="87" t="s">
        <v>403</v>
      </c>
      <c r="C181" s="52" t="s">
        <v>404</v>
      </c>
      <c r="D181" s="244">
        <v>11770</v>
      </c>
      <c r="E181" s="244">
        <v>12827.96</v>
      </c>
      <c r="F181" s="54">
        <f t="shared" si="31"/>
        <v>108.98861512319455</v>
      </c>
    </row>
    <row r="182" spans="1:6" ht="12.75" customHeight="1" x14ac:dyDescent="0.2">
      <c r="A182" s="55">
        <v>3235</v>
      </c>
      <c r="B182" s="87" t="s">
        <v>405</v>
      </c>
      <c r="C182" s="52" t="s">
        <v>406</v>
      </c>
      <c r="D182" s="244">
        <v>5166</v>
      </c>
      <c r="E182" s="244">
        <v>7165.6</v>
      </c>
      <c r="F182" s="54">
        <f t="shared" si="31"/>
        <v>138.70692992644214</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145907</v>
      </c>
      <c r="E184" s="244">
        <v>198627.78</v>
      </c>
      <c r="F184" s="54">
        <f t="shared" si="31"/>
        <v>136.1331396026236</v>
      </c>
    </row>
    <row r="185" spans="1:6" ht="12.75" customHeight="1" x14ac:dyDescent="0.2">
      <c r="A185" s="55">
        <v>3238</v>
      </c>
      <c r="B185" s="87" t="s">
        <v>411</v>
      </c>
      <c r="C185" s="52" t="s">
        <v>412</v>
      </c>
      <c r="D185" s="244">
        <v>62885</v>
      </c>
      <c r="E185" s="244">
        <v>69600.42</v>
      </c>
      <c r="F185" s="54">
        <f t="shared" si="31"/>
        <v>110.6788900373698</v>
      </c>
    </row>
    <row r="186" spans="1:6" ht="12.75" customHeight="1" x14ac:dyDescent="0.2">
      <c r="A186" s="55">
        <v>3239</v>
      </c>
      <c r="B186" s="87" t="s">
        <v>413</v>
      </c>
      <c r="C186" s="52" t="s">
        <v>414</v>
      </c>
      <c r="D186" s="244">
        <v>44559</v>
      </c>
      <c r="E186" s="244">
        <v>105418.61</v>
      </c>
      <c r="F186" s="54">
        <f t="shared" si="31"/>
        <v>236.58208218317287</v>
      </c>
    </row>
    <row r="187" spans="1:6" ht="12.75" customHeight="1" x14ac:dyDescent="0.2">
      <c r="A187" s="55">
        <v>324</v>
      </c>
      <c r="B187" s="87" t="s">
        <v>415</v>
      </c>
      <c r="C187" s="52" t="s">
        <v>416</v>
      </c>
      <c r="D187" s="244">
        <v>13232</v>
      </c>
      <c r="E187" s="244">
        <v>8727.15</v>
      </c>
      <c r="F187" s="54">
        <f t="shared" si="31"/>
        <v>65.954882103990315</v>
      </c>
    </row>
    <row r="188" spans="1:6" ht="12.75" customHeight="1" x14ac:dyDescent="0.2">
      <c r="A188" s="55">
        <v>329</v>
      </c>
      <c r="B188" s="87" t="s">
        <v>417</v>
      </c>
      <c r="C188" s="52" t="s">
        <v>418</v>
      </c>
      <c r="D188" s="53">
        <f t="shared" ref="D188:E188" si="43">SUM(D189:D195)</f>
        <v>45684</v>
      </c>
      <c r="E188" s="53">
        <f t="shared" si="43"/>
        <v>36169.810000000005</v>
      </c>
      <c r="F188" s="54">
        <f t="shared" si="31"/>
        <v>79.173912091760798</v>
      </c>
    </row>
    <row r="189" spans="1:6" ht="12.75" customHeight="1" x14ac:dyDescent="0.2">
      <c r="A189" s="55">
        <v>3291</v>
      </c>
      <c r="B189" s="234" t="s">
        <v>419</v>
      </c>
      <c r="C189" s="52" t="s">
        <v>420</v>
      </c>
      <c r="D189" s="244">
        <v>10096</v>
      </c>
      <c r="E189" s="244">
        <v>9759.09</v>
      </c>
      <c r="F189" s="54">
        <f t="shared" si="31"/>
        <v>96.662935816164818</v>
      </c>
    </row>
    <row r="190" spans="1:6" ht="12.75" customHeight="1" x14ac:dyDescent="0.2">
      <c r="A190" s="55">
        <v>3292</v>
      </c>
      <c r="B190" s="87" t="s">
        <v>421</v>
      </c>
      <c r="C190" s="52" t="s">
        <v>422</v>
      </c>
      <c r="D190" s="244">
        <v>14923</v>
      </c>
      <c r="E190" s="244">
        <v>15402.04</v>
      </c>
      <c r="F190" s="54">
        <f t="shared" si="31"/>
        <v>103.21007840246598</v>
      </c>
    </row>
    <row r="191" spans="1:6" ht="12.75" customHeight="1" x14ac:dyDescent="0.2">
      <c r="A191" s="55">
        <v>3293</v>
      </c>
      <c r="B191" s="87" t="s">
        <v>423</v>
      </c>
      <c r="C191" s="52" t="s">
        <v>424</v>
      </c>
      <c r="D191" s="244">
        <v>15979</v>
      </c>
      <c r="E191" s="244">
        <v>8923.42</v>
      </c>
      <c r="F191" s="54">
        <f t="shared" si="31"/>
        <v>55.844671130859261</v>
      </c>
    </row>
    <row r="192" spans="1:6" ht="12.75" customHeight="1" x14ac:dyDescent="0.2">
      <c r="A192" s="55">
        <v>3294</v>
      </c>
      <c r="B192" s="87" t="s">
        <v>425</v>
      </c>
      <c r="C192" s="52" t="s">
        <v>426</v>
      </c>
      <c r="D192" s="244">
        <v>2250</v>
      </c>
      <c r="E192" s="244">
        <v>1350</v>
      </c>
      <c r="F192" s="54">
        <f t="shared" si="31"/>
        <v>60</v>
      </c>
    </row>
    <row r="193" spans="1:6" ht="12.75" customHeight="1" x14ac:dyDescent="0.2">
      <c r="A193" s="55">
        <v>3295</v>
      </c>
      <c r="B193" s="87" t="s">
        <v>427</v>
      </c>
      <c r="C193" s="52" t="s">
        <v>428</v>
      </c>
      <c r="D193" s="244">
        <v>1050</v>
      </c>
      <c r="E193" s="244">
        <v>352.35</v>
      </c>
      <c r="F193" s="54">
        <f t="shared" si="31"/>
        <v>33.557142857142857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1386</v>
      </c>
      <c r="E195" s="244">
        <v>382.91</v>
      </c>
      <c r="F195" s="54">
        <f t="shared" si="31"/>
        <v>27.626984126984127</v>
      </c>
    </row>
    <row r="196" spans="1:6" ht="12.75" customHeight="1" x14ac:dyDescent="0.2">
      <c r="A196" s="55">
        <v>34</v>
      </c>
      <c r="B196" s="234" t="s">
        <v>433</v>
      </c>
      <c r="C196" s="52" t="s">
        <v>434</v>
      </c>
      <c r="D196" s="53">
        <f t="shared" ref="D196:E196" si="44">D197+D202+D210</f>
        <v>8021</v>
      </c>
      <c r="E196" s="53">
        <f t="shared" si="44"/>
        <v>8571.1</v>
      </c>
      <c r="F196" s="54">
        <f t="shared" si="31"/>
        <v>106.85824710135894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8021</v>
      </c>
      <c r="E210" s="53">
        <f t="shared" si="47"/>
        <v>8571.1</v>
      </c>
      <c r="F210" s="54">
        <f t="shared" si="31"/>
        <v>106.85824710135894</v>
      </c>
    </row>
    <row r="211" spans="1:6" ht="12.75" customHeight="1" x14ac:dyDescent="0.2">
      <c r="A211" s="55">
        <v>3431</v>
      </c>
      <c r="B211" s="234" t="s">
        <v>463</v>
      </c>
      <c r="C211" s="52" t="s">
        <v>464</v>
      </c>
      <c r="D211" s="244">
        <v>7980</v>
      </c>
      <c r="E211" s="244">
        <v>8489.1</v>
      </c>
      <c r="F211" s="54">
        <f t="shared" si="31"/>
        <v>106.37969924812029</v>
      </c>
    </row>
    <row r="212" spans="1:6" ht="12.75" customHeight="1" x14ac:dyDescent="0.2">
      <c r="A212" s="55">
        <v>3432</v>
      </c>
      <c r="B212" s="87" t="s">
        <v>465</v>
      </c>
      <c r="C212" s="52" t="s">
        <v>466</v>
      </c>
      <c r="D212" s="244">
        <v>41</v>
      </c>
      <c r="E212" s="244">
        <v>82</v>
      </c>
      <c r="F212" s="54">
        <f t="shared" si="31"/>
        <v>200</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1972909</v>
      </c>
      <c r="E289" s="53">
        <f t="shared" si="79"/>
        <v>2538714.5300000003</v>
      </c>
      <c r="F289" s="54">
        <f t="shared" si="76"/>
        <v>128.67874443271333</v>
      </c>
    </row>
    <row r="290" spans="1:6" ht="12.75" customHeight="1" x14ac:dyDescent="0.2">
      <c r="A290" s="55" t="s">
        <v>606</v>
      </c>
      <c r="B290" s="87" t="s">
        <v>617</v>
      </c>
      <c r="C290" s="52" t="s">
        <v>618</v>
      </c>
      <c r="D290" s="53">
        <f>IF(D6&gt;=D289,D6-D289,0)</f>
        <v>337752</v>
      </c>
      <c r="E290" s="53">
        <f>IF(E6&gt;=E289,E6-E289,0)</f>
        <v>0</v>
      </c>
      <c r="F290" s="54">
        <f t="shared" si="76"/>
        <v>0</v>
      </c>
    </row>
    <row r="291" spans="1:6" ht="12.75" customHeight="1" x14ac:dyDescent="0.2">
      <c r="A291" s="55" t="s">
        <v>606</v>
      </c>
      <c r="B291" s="87" t="s">
        <v>619</v>
      </c>
      <c r="C291" s="52" t="s">
        <v>620</v>
      </c>
      <c r="D291" s="53">
        <f>IF(D289&gt;=D6,D289-D6,0)</f>
        <v>0</v>
      </c>
      <c r="E291" s="53">
        <f>IF(E289&gt;=E6,E289-E6,0)</f>
        <v>134135.84000000032</v>
      </c>
      <c r="F291" s="54" t="str">
        <f t="shared" si="76"/>
        <v>-</v>
      </c>
    </row>
    <row r="292" spans="1:6" ht="12.75" customHeight="1" x14ac:dyDescent="0.2">
      <c r="A292" s="55">
        <v>92211</v>
      </c>
      <c r="B292" s="87" t="s">
        <v>621</v>
      </c>
      <c r="C292" s="52" t="s">
        <v>622</v>
      </c>
      <c r="D292" s="244">
        <v>35216</v>
      </c>
      <c r="E292" s="244">
        <v>306397.63</v>
      </c>
      <c r="F292" s="54">
        <f t="shared" si="76"/>
        <v>870.05233416628801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1853</v>
      </c>
      <c r="E294" s="244">
        <v>16038.71</v>
      </c>
      <c r="F294" s="54">
        <f t="shared" si="76"/>
        <v>865.553696708041</v>
      </c>
    </row>
    <row r="295" spans="1:6" ht="24" x14ac:dyDescent="0.2">
      <c r="A295" s="55">
        <v>9661</v>
      </c>
      <c r="B295" s="87" t="s">
        <v>627</v>
      </c>
      <c r="C295" s="52" t="s">
        <v>628</v>
      </c>
      <c r="D295" s="244">
        <v>1853</v>
      </c>
      <c r="E295" s="244">
        <v>16038.71</v>
      </c>
      <c r="F295" s="54">
        <f t="shared" si="76"/>
        <v>865.553696708041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221616</v>
      </c>
      <c r="E350" s="53">
        <f t="shared" si="95"/>
        <v>179626.44</v>
      </c>
      <c r="F350" s="54">
        <f t="shared" si="81"/>
        <v>81.053010612952136</v>
      </c>
    </row>
    <row r="351" spans="1:6" ht="12.75" customHeight="1" x14ac:dyDescent="0.2">
      <c r="A351" s="55">
        <v>41</v>
      </c>
      <c r="B351" s="87" t="s">
        <v>738</v>
      </c>
      <c r="C351" s="52" t="s">
        <v>739</v>
      </c>
      <c r="D351" s="53">
        <f t="shared" ref="D351:E351" si="96">D352+D356</f>
        <v>37500</v>
      </c>
      <c r="E351" s="53">
        <f t="shared" si="96"/>
        <v>49504.38</v>
      </c>
      <c r="F351" s="54">
        <f t="shared" si="81"/>
        <v>132.01167999999998</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37500</v>
      </c>
      <c r="E356" s="53">
        <f t="shared" si="98"/>
        <v>49504.38</v>
      </c>
      <c r="F356" s="54">
        <f t="shared" si="81"/>
        <v>132.01167999999998</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37500</v>
      </c>
      <c r="E360" s="244">
        <v>36116.879999999997</v>
      </c>
      <c r="F360" s="54">
        <f t="shared" si="81"/>
        <v>96.311679999999996</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v>13387.5</v>
      </c>
      <c r="F362" s="54" t="str">
        <f t="shared" si="81"/>
        <v>-</v>
      </c>
    </row>
    <row r="363" spans="1:6" ht="24" x14ac:dyDescent="0.2">
      <c r="A363" s="55">
        <v>42</v>
      </c>
      <c r="B363" s="234" t="s">
        <v>754</v>
      </c>
      <c r="C363" s="52" t="s">
        <v>755</v>
      </c>
      <c r="D363" s="53">
        <f t="shared" ref="D363:E363" si="99">D364+D369+D378+D383+D388+D391</f>
        <v>184116</v>
      </c>
      <c r="E363" s="53">
        <f t="shared" si="99"/>
        <v>130122.06</v>
      </c>
      <c r="F363" s="54">
        <f t="shared" si="81"/>
        <v>70.673955549762098</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144675</v>
      </c>
      <c r="E369" s="53">
        <f t="shared" si="101"/>
        <v>130122.06</v>
      </c>
      <c r="F369" s="54">
        <f t="shared" si="81"/>
        <v>89.940943494038365</v>
      </c>
    </row>
    <row r="370" spans="1:6" ht="12.75" customHeight="1" x14ac:dyDescent="0.2">
      <c r="A370" s="55">
        <v>4221</v>
      </c>
      <c r="B370" s="87" t="s">
        <v>672</v>
      </c>
      <c r="C370" s="52" t="s">
        <v>764</v>
      </c>
      <c r="D370" s="244">
        <v>138676</v>
      </c>
      <c r="E370" s="244">
        <v>22310.06</v>
      </c>
      <c r="F370" s="54">
        <f t="shared" si="81"/>
        <v>16.087902737315758</v>
      </c>
    </row>
    <row r="371" spans="1:6" ht="12.75" customHeight="1" x14ac:dyDescent="0.2">
      <c r="A371" s="55">
        <v>4222</v>
      </c>
      <c r="B371" s="87" t="s">
        <v>765</v>
      </c>
      <c r="C371" s="52" t="s">
        <v>766</v>
      </c>
      <c r="D371" s="244">
        <v>5999</v>
      </c>
      <c r="E371" s="244">
        <v>149</v>
      </c>
      <c r="F371" s="54">
        <f t="shared" si="81"/>
        <v>2.4837472912152028</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107663</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691</v>
      </c>
      <c r="E383" s="53">
        <f t="shared" si="103"/>
        <v>0</v>
      </c>
      <c r="F383" s="54">
        <f t="shared" si="81"/>
        <v>0</v>
      </c>
    </row>
    <row r="384" spans="1:6" ht="12.75" customHeight="1" x14ac:dyDescent="0.2">
      <c r="A384" s="55">
        <v>4241</v>
      </c>
      <c r="B384" s="87" t="s">
        <v>781</v>
      </c>
      <c r="C384" s="52" t="s">
        <v>782</v>
      </c>
      <c r="D384" s="244">
        <v>691</v>
      </c>
      <c r="E384" s="244"/>
      <c r="F384" s="54">
        <f t="shared" si="81"/>
        <v>0</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38750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38750</v>
      </c>
      <c r="E394" s="244"/>
      <c r="F394" s="54">
        <f t="shared" si="81"/>
        <v>0</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221616</v>
      </c>
      <c r="E408" s="53">
        <f t="shared" si="111"/>
        <v>179626.44</v>
      </c>
      <c r="F408" s="54">
        <f t="shared" si="81"/>
        <v>81.053010612952136</v>
      </c>
    </row>
    <row r="409" spans="1:6" ht="12.75" customHeight="1" x14ac:dyDescent="0.2">
      <c r="A409" s="55">
        <v>92212</v>
      </c>
      <c r="B409" s="87" t="s">
        <v>821</v>
      </c>
      <c r="C409" s="52" t="s">
        <v>822</v>
      </c>
      <c r="D409" s="244">
        <v>502000</v>
      </c>
      <c r="E409" s="244">
        <v>346954.38</v>
      </c>
      <c r="F409" s="54">
        <f t="shared" si="81"/>
        <v>69.114418326693226</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2310661</v>
      </c>
      <c r="E412" s="53">
        <f>E6+E298</f>
        <v>2404578.69</v>
      </c>
      <c r="F412" s="54">
        <f t="shared" si="81"/>
        <v>104.06453780974361</v>
      </c>
    </row>
    <row r="413" spans="1:6" ht="12.75" customHeight="1" x14ac:dyDescent="0.2">
      <c r="A413" s="55" t="s">
        <v>606</v>
      </c>
      <c r="B413" s="87" t="s">
        <v>829</v>
      </c>
      <c r="C413" s="52" t="s">
        <v>830</v>
      </c>
      <c r="D413" s="53">
        <f t="shared" ref="D413:E413" si="112">D289+D350</f>
        <v>2194525</v>
      </c>
      <c r="E413" s="53">
        <f t="shared" si="112"/>
        <v>2718340.97</v>
      </c>
      <c r="F413" s="54">
        <f t="shared" si="81"/>
        <v>123.86921862362014</v>
      </c>
    </row>
    <row r="414" spans="1:6" ht="12.75" customHeight="1" x14ac:dyDescent="0.2">
      <c r="A414" s="55" t="s">
        <v>606</v>
      </c>
      <c r="B414" s="87" t="s">
        <v>831</v>
      </c>
      <c r="C414" s="52" t="s">
        <v>832</v>
      </c>
      <c r="D414" s="53">
        <f t="shared" ref="D414:E414" si="113">IF(D412&gt;=D413,D412-D413,0)</f>
        <v>116136</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313762.28000000026</v>
      </c>
      <c r="F415" s="54" t="str">
        <f t="shared" si="81"/>
        <v>-</v>
      </c>
    </row>
    <row r="416" spans="1:6" ht="12.75" customHeight="1" x14ac:dyDescent="0.2">
      <c r="A416" s="62" t="s">
        <v>835</v>
      </c>
      <c r="B416" s="234" t="s">
        <v>836</v>
      </c>
      <c r="C416" s="63" t="s">
        <v>837</v>
      </c>
      <c r="D416" s="53">
        <f t="shared" ref="D416:E416" si="115">IF(D292-D293+D409-D410&gt;=0,D292-D293+D409-D410,0)</f>
        <v>537216</v>
      </c>
      <c r="E416" s="53">
        <f t="shared" si="115"/>
        <v>653352.01</v>
      </c>
      <c r="F416" s="54">
        <f t="shared" si="81"/>
        <v>121.61812194722421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1853</v>
      </c>
      <c r="E418" s="64">
        <f t="shared" si="117"/>
        <v>16038.71</v>
      </c>
      <c r="F418" s="59">
        <f t="shared" si="81"/>
        <v>865.553696708041</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2310661</v>
      </c>
      <c r="E639" s="53">
        <f t="shared" si="180"/>
        <v>2404578.69</v>
      </c>
      <c r="F639" s="54">
        <f t="shared" si="119"/>
        <v>104.06453780974361</v>
      </c>
    </row>
    <row r="640" spans="1:6" ht="12.75" customHeight="1" x14ac:dyDescent="0.2">
      <c r="A640" s="55" t="s">
        <v>606</v>
      </c>
      <c r="B640" s="87" t="s">
        <v>1275</v>
      </c>
      <c r="C640" s="52" t="s">
        <v>1276</v>
      </c>
      <c r="D640" s="53">
        <f t="shared" ref="D640:E640" si="181">D413+D528</f>
        <v>2194525</v>
      </c>
      <c r="E640" s="53">
        <f t="shared" si="181"/>
        <v>2718340.97</v>
      </c>
      <c r="F640" s="54">
        <f t="shared" si="119"/>
        <v>123.86921862362014</v>
      </c>
    </row>
    <row r="641" spans="1:6" ht="12.75" customHeight="1" x14ac:dyDescent="0.2">
      <c r="A641" s="55" t="s">
        <v>606</v>
      </c>
      <c r="B641" s="87" t="s">
        <v>1277</v>
      </c>
      <c r="C641" s="52" t="s">
        <v>1278</v>
      </c>
      <c r="D641" s="53">
        <f t="shared" ref="D641:E641" si="182">IF(D639&gt;=D640,D639-D640,0)</f>
        <v>116136</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313762.28000000026</v>
      </c>
      <c r="F642" s="54" t="str">
        <f t="shared" si="119"/>
        <v>-</v>
      </c>
    </row>
    <row r="643" spans="1:6" ht="24" x14ac:dyDescent="0.2">
      <c r="A643" s="62" t="s">
        <v>1281</v>
      </c>
      <c r="B643" s="87" t="s">
        <v>1282</v>
      </c>
      <c r="C643" s="63" t="s">
        <v>1281</v>
      </c>
      <c r="D643" s="53">
        <f t="shared" ref="D643:E643" si="184">IF(D416-D417+D637-D638&gt;=0,D416-D417+D637-D638,0)</f>
        <v>537216</v>
      </c>
      <c r="E643" s="53">
        <f t="shared" si="184"/>
        <v>653352.01</v>
      </c>
      <c r="F643" s="54">
        <f t="shared" si="119"/>
        <v>121.61812194722421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653352</v>
      </c>
      <c r="E645" s="53">
        <f t="shared" si="186"/>
        <v>339589.72999999975</v>
      </c>
      <c r="F645" s="54">
        <f t="shared" si="119"/>
        <v>51.97653485410617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791542</v>
      </c>
      <c r="E649" s="244">
        <v>820691.27</v>
      </c>
      <c r="F649" s="54">
        <f t="shared" ref="F649:F724" si="188">IF(D649&lt;&gt;0,IF(E649/D649&gt;=100,"&gt;&gt;100",E649/D649*100),"-")</f>
        <v>103.68259296411308</v>
      </c>
    </row>
    <row r="650" spans="1:6" ht="12.75" customHeight="1" x14ac:dyDescent="0.2">
      <c r="A650" s="55" t="s">
        <v>1294</v>
      </c>
      <c r="B650" s="87" t="s">
        <v>1295</v>
      </c>
      <c r="C650" s="52" t="s">
        <v>1294</v>
      </c>
      <c r="D650" s="244">
        <v>3485274</v>
      </c>
      <c r="E650" s="244">
        <v>2578219.92</v>
      </c>
      <c r="F650" s="54">
        <f t="shared" si="188"/>
        <v>73.974669423408315</v>
      </c>
    </row>
    <row r="651" spans="1:6" ht="12.75" customHeight="1" x14ac:dyDescent="0.2">
      <c r="A651" s="55" t="s">
        <v>1296</v>
      </c>
      <c r="B651" s="87" t="s">
        <v>1297</v>
      </c>
      <c r="C651" s="52" t="s">
        <v>1296</v>
      </c>
      <c r="D651" s="244">
        <v>3456125</v>
      </c>
      <c r="E651" s="244">
        <v>2907174.99</v>
      </c>
      <c r="F651" s="54">
        <f t="shared" si="188"/>
        <v>84.116604289486062</v>
      </c>
    </row>
    <row r="652" spans="1:6" ht="24" x14ac:dyDescent="0.2">
      <c r="A652" s="55">
        <v>11</v>
      </c>
      <c r="B652" s="87" t="s">
        <v>1298</v>
      </c>
      <c r="C652" s="52" t="s">
        <v>1299</v>
      </c>
      <c r="D652" s="53">
        <f t="shared" ref="D652:E652" si="189">+D649+D650-D651</f>
        <v>820691</v>
      </c>
      <c r="E652" s="53">
        <f t="shared" si="189"/>
        <v>491736.19999999972</v>
      </c>
      <c r="F652" s="54">
        <f t="shared" si="188"/>
        <v>59.917337950580638</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11</v>
      </c>
      <c r="E654" s="264">
        <v>11</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9</v>
      </c>
      <c r="E656" s="264">
        <v>10</v>
      </c>
      <c r="F656" s="54">
        <f t="shared" si="188"/>
        <v>111.11111111111111</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61300</v>
      </c>
      <c r="E675" s="244">
        <v>139660</v>
      </c>
      <c r="F675" s="54">
        <f t="shared" si="188"/>
        <v>227.83034257748778</v>
      </c>
    </row>
    <row r="676" spans="1:6" ht="24" x14ac:dyDescent="0.2">
      <c r="A676" s="55">
        <v>63613</v>
      </c>
      <c r="B676" s="234" t="s">
        <v>1347</v>
      </c>
      <c r="C676" s="52" t="s">
        <v>1348</v>
      </c>
      <c r="D676" s="244"/>
      <c r="E676" s="244">
        <v>5000</v>
      </c>
      <c r="F676" s="54" t="str">
        <f t="shared" si="188"/>
        <v>-</v>
      </c>
    </row>
    <row r="677" spans="1:6" ht="24" x14ac:dyDescent="0.2">
      <c r="A677" s="55">
        <v>63622</v>
      </c>
      <c r="B677" s="234" t="s">
        <v>1349</v>
      </c>
      <c r="C677" s="52" t="s">
        <v>1350</v>
      </c>
      <c r="D677" s="244">
        <v>30000</v>
      </c>
      <c r="E677" s="244"/>
      <c r="F677" s="54">
        <f t="shared" si="188"/>
        <v>0</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98322</v>
      </c>
      <c r="E710" s="244">
        <v>138353.25</v>
      </c>
      <c r="F710" s="54">
        <f t="shared" si="188"/>
        <v>140.71443827424176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7250</v>
      </c>
      <c r="E717" s="244">
        <v>4475.26</v>
      </c>
      <c r="F717" s="54">
        <f t="shared" si="188"/>
        <v>61.727724137931041</v>
      </c>
    </row>
    <row r="718" spans="1:6" ht="12.75" customHeight="1" x14ac:dyDescent="0.2">
      <c r="A718" s="55">
        <v>32121</v>
      </c>
      <c r="B718" s="87" t="s">
        <v>1413</v>
      </c>
      <c r="C718" s="52" t="s">
        <v>1414</v>
      </c>
      <c r="D718" s="244">
        <v>49109</v>
      </c>
      <c r="E718" s="244">
        <v>86235.86</v>
      </c>
      <c r="F718" s="54">
        <f t="shared" si="188"/>
        <v>175.60092854670225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28043</v>
      </c>
      <c r="E721" s="244">
        <v>32426.73</v>
      </c>
      <c r="F721" s="54">
        <f t="shared" si="188"/>
        <v>115.63217202153835</v>
      </c>
    </row>
    <row r="722" spans="1:6" ht="12.75" customHeight="1" x14ac:dyDescent="0.2">
      <c r="A722" s="55" t="s">
        <v>1421</v>
      </c>
      <c r="B722" s="87" t="s">
        <v>1422</v>
      </c>
      <c r="C722" s="52" t="s">
        <v>1421</v>
      </c>
      <c r="D722" s="244">
        <v>40600</v>
      </c>
      <c r="E722" s="244">
        <v>5031.8900000000003</v>
      </c>
      <c r="F722" s="54">
        <f t="shared" si="188"/>
        <v>12.393817733990149</v>
      </c>
    </row>
    <row r="723" spans="1:6" ht="12.75" customHeight="1" x14ac:dyDescent="0.2">
      <c r="A723" s="55" t="s">
        <v>1423</v>
      </c>
      <c r="B723" s="87" t="s">
        <v>1424</v>
      </c>
      <c r="C723" s="52" t="s">
        <v>1423</v>
      </c>
      <c r="D723" s="244">
        <v>3487</v>
      </c>
      <c r="E723" s="244">
        <v>15032.71</v>
      </c>
      <c r="F723" s="54">
        <f t="shared" si="188"/>
        <v>431.10725552050474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10096</v>
      </c>
      <c r="E725" s="244">
        <v>9759.09</v>
      </c>
      <c r="F725" s="54">
        <f t="shared" ref="F725:F979" si="190">IF(D725&lt;&gt;0,IF(E725/D725&gt;=100,"&gt;&gt;100",E725/D725*100),"-")</f>
        <v>96.662935816164818</v>
      </c>
    </row>
    <row r="726" spans="1:6" ht="12.75" customHeight="1" x14ac:dyDescent="0.2">
      <c r="A726" s="55" t="s">
        <v>1429</v>
      </c>
      <c r="B726" s="87" t="s">
        <v>1430</v>
      </c>
      <c r="C726" s="52" t="s">
        <v>1429</v>
      </c>
      <c r="D726" s="244">
        <v>4639</v>
      </c>
      <c r="E726" s="244">
        <v>4206.88</v>
      </c>
      <c r="F726" s="54">
        <f t="shared" si="190"/>
        <v>90.685061435654234</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zoomScale="200" zoomScaleNormal="200"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7536076</v>
      </c>
      <c r="E6" s="231">
        <f t="shared" si="0"/>
        <v>6465836.5500000007</v>
      </c>
      <c r="F6" s="232">
        <f t="shared" ref="F6:F260" si="1">IF(D6&gt;0,IF(E6/D6&gt;=100,"&gt;&gt;100",E6/D6*100),"-")</f>
        <v>85.798452006057275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6705352</v>
      </c>
      <c r="E7" s="106">
        <f t="shared" si="2"/>
        <v>5927644.3000000007</v>
      </c>
      <c r="F7" s="95">
        <f t="shared" si="1"/>
        <v>88.401687189576336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722714</v>
      </c>
      <c r="E8" s="106">
        <f>E9+E10-E11</f>
        <v>1103753.27</v>
      </c>
      <c r="F8" s="95">
        <f t="shared" si="1"/>
        <v>152.72338297030362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3569293</v>
      </c>
      <c r="E10" s="249">
        <v>4132552.07</v>
      </c>
      <c r="F10" s="95">
        <f t="shared" si="1"/>
        <v>115.78069018150092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2846579</v>
      </c>
      <c r="E11" s="249">
        <v>3028798.8</v>
      </c>
      <c r="F11" s="95">
        <f t="shared" si="1"/>
        <v>106.40136107236088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4392890</v>
      </c>
      <c r="E12" s="106">
        <f t="shared" si="3"/>
        <v>4822166.03</v>
      </c>
      <c r="F12" s="95">
        <f t="shared" si="1"/>
        <v>109.77206417643055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100419</v>
      </c>
      <c r="E19" s="106">
        <f t="shared" si="5"/>
        <v>901569.91999999993</v>
      </c>
      <c r="F19" s="95">
        <f t="shared" si="1"/>
        <v>897.80810404405531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732560</v>
      </c>
      <c r="E20" s="249">
        <v>1025876.73</v>
      </c>
      <c r="F20" s="95">
        <f t="shared" si="1"/>
        <v>140.03995986676858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48484</v>
      </c>
      <c r="E21" s="249">
        <v>42640.639999999999</v>
      </c>
      <c r="F21" s="95">
        <f t="shared" si="1"/>
        <v>87.947859087534027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144397</v>
      </c>
      <c r="E22" s="249">
        <v>144396.81</v>
      </c>
      <c r="F22" s="95">
        <f t="shared" si="1"/>
        <v>99.99986841831894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22975</v>
      </c>
      <c r="E24" s="249">
        <v>22974.95</v>
      </c>
      <c r="F24" s="95">
        <f t="shared" si="1"/>
        <v>99.999782372143642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63678</v>
      </c>
      <c r="E26" s="249">
        <v>1308365.79</v>
      </c>
      <c r="F26" s="95">
        <f t="shared" si="1"/>
        <v>2054.6590502214267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911675</v>
      </c>
      <c r="E28" s="249">
        <v>1642685</v>
      </c>
      <c r="F28" s="95">
        <f t="shared" si="1"/>
        <v>180.18317931280336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98021</v>
      </c>
      <c r="E30" s="249">
        <v>98021</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98021</v>
      </c>
      <c r="E34" s="249">
        <v>98021</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4271823</v>
      </c>
      <c r="E35" s="106">
        <f t="shared" si="7"/>
        <v>3710560.4800000004</v>
      </c>
      <c r="F35" s="95">
        <f t="shared" si="1"/>
        <v>86.861288026212705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265173</v>
      </c>
      <c r="E36" s="249">
        <v>265172.51</v>
      </c>
      <c r="F36" s="95">
        <f t="shared" si="1"/>
        <v>99.99981521497287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1800</v>
      </c>
      <c r="E37" s="249">
        <v>1800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4004850</v>
      </c>
      <c r="E38" s="249">
        <v>3443587.97</v>
      </c>
      <c r="F38" s="95">
        <f t="shared" si="1"/>
        <v>85.985441901694202</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20648</v>
      </c>
      <c r="E45" s="106">
        <f t="shared" si="9"/>
        <v>210035.63000000006</v>
      </c>
      <c r="F45" s="95">
        <f t="shared" si="1"/>
        <v>1017.2202150329333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39037</v>
      </c>
      <c r="E47" s="249">
        <v>39037</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259752</v>
      </c>
      <c r="E48" s="249">
        <v>487252.29</v>
      </c>
      <c r="F48" s="95">
        <f t="shared" si="1"/>
        <v>187.58365286889031</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278141</v>
      </c>
      <c r="E50" s="249">
        <v>316253.65999999997</v>
      </c>
      <c r="F50" s="95">
        <f t="shared" si="1"/>
        <v>113.70264002789952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76474</v>
      </c>
      <c r="E54" s="249">
        <v>73920.3</v>
      </c>
      <c r="F54" s="95">
        <f t="shared" si="1"/>
        <v>96.660695138216909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76474</v>
      </c>
      <c r="E55" s="249">
        <v>73920.3</v>
      </c>
      <c r="F55" s="95">
        <f t="shared" si="1"/>
        <v>96.660695138216909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1589748</v>
      </c>
      <c r="E56" s="106">
        <f t="shared" si="11"/>
        <v>1725</v>
      </c>
      <c r="F56" s="95">
        <f t="shared" si="1"/>
        <v>0.1085077634945916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v>1725</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1589748</v>
      </c>
      <c r="E61" s="249"/>
      <c r="F61" s="95">
        <f t="shared" si="1"/>
        <v>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830724</v>
      </c>
      <c r="E68" s="106">
        <f t="shared" si="13"/>
        <v>538192.25</v>
      </c>
      <c r="F68" s="95">
        <f t="shared" si="1"/>
        <v>64.785927696804237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820691</v>
      </c>
      <c r="E69" s="106">
        <f t="shared" si="14"/>
        <v>491736.2</v>
      </c>
      <c r="F69" s="95">
        <f t="shared" si="1"/>
        <v>59.917337950580674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820691</v>
      </c>
      <c r="E70" s="106">
        <f t="shared" si="15"/>
        <v>491736.2</v>
      </c>
      <c r="F70" s="95">
        <f t="shared" si="1"/>
        <v>59.917337950580674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820691</v>
      </c>
      <c r="E72" s="249">
        <v>490236.2</v>
      </c>
      <c r="F72" s="95">
        <f t="shared" si="1"/>
        <v>59.734565140838633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v>1500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8167</v>
      </c>
      <c r="E78" s="106">
        <f>E79+SUM(E82:E84)-E85+E86</f>
        <v>30417.34</v>
      </c>
      <c r="F78" s="95">
        <f t="shared" si="1"/>
        <v>372.44202277458066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2900</v>
      </c>
      <c r="E82" s="249">
        <v>2900</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5267</v>
      </c>
      <c r="E86" s="249">
        <v>27517.34</v>
      </c>
      <c r="F86" s="95">
        <f t="shared" si="1"/>
        <v>522.44807290677807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1866</v>
      </c>
      <c r="E146" s="106">
        <f t="shared" si="26"/>
        <v>16038.71</v>
      </c>
      <c r="F146" s="95">
        <f t="shared" si="1"/>
        <v>859.52357984994649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1866</v>
      </c>
      <c r="E160" s="249">
        <v>16038.71</v>
      </c>
      <c r="F160" s="95">
        <f t="shared" si="1"/>
        <v>859.52357984994649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7536076</v>
      </c>
      <c r="E175" s="106">
        <f t="shared" si="30"/>
        <v>6465836.5500000007</v>
      </c>
      <c r="F175" s="95">
        <f t="shared" si="1"/>
        <v>85.798452006057275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168194</v>
      </c>
      <c r="E176" s="106">
        <f t="shared" si="31"/>
        <v>175238.94</v>
      </c>
      <c r="F176" s="95">
        <f t="shared" si="1"/>
        <v>104.18857985421597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168194</v>
      </c>
      <c r="E177" s="106">
        <f t="shared" si="32"/>
        <v>175238.94</v>
      </c>
      <c r="F177" s="95">
        <f t="shared" si="1"/>
        <v>104.18857985421597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130991</v>
      </c>
      <c r="E178" s="249">
        <v>145423.67999999999</v>
      </c>
      <c r="F178" s="95">
        <f t="shared" si="1"/>
        <v>111.01806994373659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27564</v>
      </c>
      <c r="E179" s="249">
        <v>9965.64</v>
      </c>
      <c r="F179" s="95">
        <f t="shared" si="1"/>
        <v>36.154549412276879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811</v>
      </c>
      <c r="E180" s="106">
        <f t="shared" si="33"/>
        <v>796.29</v>
      </c>
      <c r="F180" s="95">
        <f t="shared" si="1"/>
        <v>98.186189889025883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811</v>
      </c>
      <c r="E183" s="249">
        <v>796.29</v>
      </c>
      <c r="F183" s="95">
        <f t="shared" si="1"/>
        <v>98.186189889025883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8828</v>
      </c>
      <c r="E188" s="249">
        <v>19053.330000000002</v>
      </c>
      <c r="F188" s="95">
        <f t="shared" si="1"/>
        <v>215.82838695061173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7367882</v>
      </c>
      <c r="E237" s="106">
        <f t="shared" si="41"/>
        <v>6290597.6100000003</v>
      </c>
      <c r="F237" s="95">
        <f t="shared" si="1"/>
        <v>85.378642193238178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6712677</v>
      </c>
      <c r="E238" s="106">
        <f t="shared" si="42"/>
        <v>5934969.1699999999</v>
      </c>
      <c r="F238" s="95">
        <f t="shared" si="1"/>
        <v>88.414341551068219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6712677</v>
      </c>
      <c r="E239" s="106">
        <f t="shared" si="43"/>
        <v>5934969.1699999999</v>
      </c>
      <c r="F239" s="95">
        <f t="shared" si="1"/>
        <v>88.414341551068219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6712677</v>
      </c>
      <c r="E240" s="249">
        <v>5934969.1699999999</v>
      </c>
      <c r="F240" s="95">
        <f t="shared" si="1"/>
        <v>88.414341551068219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653352</v>
      </c>
      <c r="E245" s="106">
        <f t="shared" si="45"/>
        <v>339589.73</v>
      </c>
      <c r="F245" s="95">
        <f t="shared" si="1"/>
        <v>51.976534854106205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653352</v>
      </c>
      <c r="E246" s="106">
        <f t="shared" si="46"/>
        <v>339589.73</v>
      </c>
      <c r="F246" s="95">
        <f t="shared" si="1"/>
        <v>51.976534854106205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336969</v>
      </c>
      <c r="E247" s="249">
        <v>163411.79</v>
      </c>
      <c r="F247" s="95">
        <f t="shared" si="1"/>
        <v>48.494606328772086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316383</v>
      </c>
      <c r="E248" s="249">
        <v>176177.94</v>
      </c>
      <c r="F248" s="95">
        <f t="shared" si="1"/>
        <v>55.685021003024815</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1853</v>
      </c>
      <c r="E255" s="249">
        <v>16038.71</v>
      </c>
      <c r="F255" s="95">
        <f t="shared" si="1"/>
        <v>865.553696708041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4</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v>4</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832</v>
      </c>
      <c r="E264" s="249">
        <v>120</v>
      </c>
      <c r="F264" s="95">
        <f t="shared" si="50"/>
        <v>14.423076923076922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1034</v>
      </c>
      <c r="E265" s="249">
        <v>15918.71</v>
      </c>
      <c r="F265" s="95">
        <f t="shared" si="50"/>
        <v>1539.527079303675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3957</v>
      </c>
      <c r="E268" s="249">
        <v>6441.23</v>
      </c>
      <c r="F268" s="95">
        <f t="shared" si="50"/>
        <v>162.7806419004296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v>17850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v>2571.5</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168194</v>
      </c>
      <c r="E287" s="249">
        <v>437.5</v>
      </c>
      <c r="F287" s="95">
        <f t="shared" si="50"/>
        <v>0.26011629427922522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v>174801.44</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828</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8000</v>
      </c>
      <c r="E302" s="249">
        <v>18828.34</v>
      </c>
      <c r="F302" s="95">
        <f t="shared" si="50"/>
        <v>235.35425000000001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6" zoomScale="200" zoomScaleNormal="200" workbookViewId="0">
      <selection activeCell="D111" sqref="D111:E11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2194525</v>
      </c>
      <c r="E107" s="83">
        <f t="shared" si="21"/>
        <v>2718340.97</v>
      </c>
      <c r="F107" s="65">
        <f t="shared" si="1"/>
        <v>123.86921862362014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2194525</v>
      </c>
      <c r="E109" s="251">
        <v>2718340.97</v>
      </c>
      <c r="F109" s="65">
        <f t="shared" si="1"/>
        <v>123.86921862362014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2194525</v>
      </c>
      <c r="E141" s="108">
        <f t="shared" si="28"/>
        <v>2718340.97</v>
      </c>
      <c r="F141" s="84">
        <f t="shared" si="1"/>
        <v>123.86921862362014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zoomScale="200" zoomScaleNormal="200" workbookViewId="0">
      <selection activeCell="D37" sqref="D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240</v>
      </c>
      <c r="E5" s="109">
        <f t="shared" si="0"/>
        <v>120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240</v>
      </c>
      <c r="E22" s="110">
        <f t="shared" si="3"/>
        <v>120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240</v>
      </c>
      <c r="E30" s="110">
        <f>SUM(E31:E37)</f>
        <v>120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240</v>
      </c>
      <c r="E36" s="252">
        <v>120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zoomScale="150" zoomScaleNormal="150"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168193.66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2724974.27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18828.34</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2526519.4900000002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1863550.93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634709.97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8403.2000000000007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19855.39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179626.44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2717928.99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8000</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2530302.5500000003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1849118.11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652308.13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8417.91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20458.400000000001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179626.44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175238.93999999994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437.5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437.5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437.5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437.5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174801.44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18828.34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155973.1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1</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36410</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2023-02-03T11:11:21Z</cp:lastPrinted>
  <dcterms:created xsi:type="dcterms:W3CDTF">2022-04-01T05:14:30Z</dcterms:created>
  <dcterms:modified xsi:type="dcterms:W3CDTF">2023-02-03T11:17:20Z</dcterms:modified>
</cp:coreProperties>
</file>